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100" windowHeight="11020" activeTab="2"/>
  </bookViews>
  <sheets>
    <sheet name="模板" sheetId="1" r:id="rId1"/>
    <sheet name="资金来源表" sheetId="4" r:id="rId2"/>
    <sheet name="项目投入明细" sheetId="5" r:id="rId3"/>
    <sheet name="2021年示范县统计" sheetId="6" r:id="rId4"/>
  </sheets>
  <definedNames>
    <definedName name="_xlnm._FilterDatabase" localSheetId="2" hidden="1">项目投入明细!$A$5:$IT$61</definedName>
  </definedNames>
  <calcPr calcId="125725"/>
</workbook>
</file>

<file path=xl/calcChain.xml><?xml version="1.0" encoding="utf-8"?>
<calcChain xmlns="http://schemas.openxmlformats.org/spreadsheetml/2006/main">
  <c r="Q8" i="6"/>
  <c r="P57" i="5"/>
  <c r="O57"/>
  <c r="N57"/>
  <c r="M57"/>
  <c r="L57"/>
  <c r="K57"/>
  <c r="P55"/>
  <c r="O55"/>
  <c r="N55"/>
  <c r="M55"/>
  <c r="L55"/>
  <c r="K55"/>
  <c r="Q32"/>
  <c r="Q7" s="1"/>
  <c r="P32"/>
  <c r="O32"/>
  <c r="N32"/>
  <c r="M32"/>
  <c r="L32"/>
  <c r="K32"/>
  <c r="M8"/>
  <c r="L8"/>
  <c r="K8"/>
  <c r="R7"/>
  <c r="H113" i="4"/>
  <c r="G113"/>
  <c r="F113"/>
  <c r="H112"/>
  <c r="G112"/>
  <c r="F112"/>
  <c r="H111"/>
  <c r="G111"/>
  <c r="F111"/>
  <c r="H85"/>
  <c r="G85"/>
  <c r="F85"/>
  <c r="H84"/>
  <c r="G84"/>
  <c r="F84"/>
  <c r="H83"/>
  <c r="G83"/>
  <c r="F83"/>
  <c r="I82"/>
  <c r="H82"/>
  <c r="G82"/>
  <c r="F82"/>
  <c r="H54"/>
  <c r="F54"/>
  <c r="H41"/>
  <c r="F41"/>
  <c r="H35"/>
  <c r="F35"/>
  <c r="H31"/>
  <c r="F31"/>
  <c r="H11"/>
  <c r="G11"/>
  <c r="F11"/>
  <c r="I10"/>
  <c r="H10"/>
  <c r="G10"/>
  <c r="F10"/>
  <c r="I9"/>
  <c r="H9"/>
  <c r="G9"/>
  <c r="F9"/>
  <c r="I8"/>
  <c r="H8"/>
  <c r="G8"/>
  <c r="F8"/>
  <c r="I7"/>
  <c r="H7"/>
  <c r="G7"/>
  <c r="F7"/>
  <c r="S85" i="1"/>
  <c r="R85"/>
  <c r="Q85"/>
  <c r="P85"/>
  <c r="O85"/>
  <c r="N85"/>
  <c r="M85"/>
  <c r="L85"/>
  <c r="S84"/>
  <c r="R84"/>
  <c r="Q84"/>
  <c r="P84"/>
  <c r="O84"/>
  <c r="N84"/>
  <c r="M84"/>
  <c r="L84"/>
  <c r="S83"/>
  <c r="R83"/>
  <c r="Q83"/>
  <c r="P83"/>
  <c r="O83"/>
  <c r="N83"/>
  <c r="M83"/>
  <c r="L83"/>
  <c r="K83"/>
  <c r="J83"/>
  <c r="I83"/>
  <c r="T82"/>
  <c r="S82"/>
  <c r="R82"/>
  <c r="Q82"/>
  <c r="P82"/>
  <c r="O82"/>
  <c r="N82"/>
  <c r="M82"/>
  <c r="L82"/>
  <c r="K82"/>
  <c r="J82"/>
  <c r="I82"/>
  <c r="R54"/>
  <c r="Q54"/>
  <c r="P54"/>
  <c r="O54"/>
  <c r="N54"/>
  <c r="M54"/>
  <c r="L54"/>
  <c r="R41"/>
  <c r="Q41"/>
  <c r="P41"/>
  <c r="O41"/>
  <c r="N41"/>
  <c r="M41"/>
  <c r="L41"/>
  <c r="S35"/>
  <c r="R35"/>
  <c r="Q35"/>
  <c r="P35"/>
  <c r="O35"/>
  <c r="N35"/>
  <c r="M35"/>
  <c r="L35"/>
  <c r="K35"/>
  <c r="I35"/>
  <c r="S31"/>
  <c r="R31"/>
  <c r="Q31"/>
  <c r="P31"/>
  <c r="O31"/>
  <c r="N31"/>
  <c r="M31"/>
  <c r="L31"/>
  <c r="K31"/>
  <c r="J31"/>
  <c r="I31"/>
  <c r="K19"/>
  <c r="K15"/>
  <c r="K14"/>
  <c r="K13"/>
  <c r="K12"/>
  <c r="S11"/>
  <c r="R11"/>
  <c r="Q11"/>
  <c r="P11"/>
  <c r="O11"/>
  <c r="N11"/>
  <c r="M11"/>
  <c r="L11"/>
  <c r="I11"/>
  <c r="T10"/>
  <c r="S10"/>
  <c r="R10"/>
  <c r="Q10"/>
  <c r="P10"/>
  <c r="O10"/>
  <c r="N10"/>
  <c r="M10"/>
  <c r="L10"/>
  <c r="K10"/>
  <c r="J10"/>
  <c r="T9"/>
  <c r="S9"/>
  <c r="R9"/>
  <c r="Q9"/>
  <c r="P9"/>
  <c r="O9"/>
  <c r="N9"/>
  <c r="M9"/>
  <c r="L9"/>
  <c r="K9"/>
  <c r="J9"/>
  <c r="I9"/>
  <c r="G9"/>
  <c r="T8"/>
  <c r="S8"/>
  <c r="R8"/>
  <c r="Q8"/>
  <c r="P8"/>
  <c r="O8"/>
  <c r="N8"/>
  <c r="M8"/>
  <c r="L8"/>
  <c r="K8"/>
  <c r="J8"/>
  <c r="I8"/>
  <c r="T7"/>
  <c r="S7"/>
  <c r="R7"/>
  <c r="Q7"/>
  <c r="P7"/>
  <c r="O7"/>
  <c r="N7"/>
  <c r="M7"/>
  <c r="L7"/>
  <c r="K7"/>
  <c r="J7"/>
  <c r="I7"/>
  <c r="H7"/>
  <c r="L7" i="5" l="1"/>
  <c r="M7"/>
  <c r="P7"/>
  <c r="N7"/>
  <c r="K7"/>
  <c r="O7"/>
</calcChain>
</file>

<file path=xl/sharedStrings.xml><?xml version="1.0" encoding="utf-8"?>
<sst xmlns="http://schemas.openxmlformats.org/spreadsheetml/2006/main" count="674" uniqueCount="304">
  <si>
    <t>附件1</t>
  </si>
  <si>
    <t>西藏自治区林芝市2021年脱贫县财政涉农资金统筹整合情况表</t>
  </si>
  <si>
    <t>单位：万元</t>
  </si>
  <si>
    <t>序号</t>
  </si>
  <si>
    <t xml:space="preserve"> 项目名称</t>
  </si>
  <si>
    <t>中央下达文号</t>
  </si>
  <si>
    <t>金额</t>
  </si>
  <si>
    <t>自治区下达文号</t>
  </si>
  <si>
    <t>实际下达金额</t>
  </si>
  <si>
    <t>其中</t>
  </si>
  <si>
    <t>小计</t>
  </si>
  <si>
    <t>巴宜区</t>
  </si>
  <si>
    <t>米林县</t>
  </si>
  <si>
    <t>朗县</t>
  </si>
  <si>
    <t>工布江达县</t>
  </si>
  <si>
    <t>波密县</t>
  </si>
  <si>
    <t>察隅县</t>
  </si>
  <si>
    <t>墨脱县</t>
  </si>
  <si>
    <t>市本级</t>
  </si>
  <si>
    <t>备注</t>
  </si>
  <si>
    <t>实际统筹整合规模</t>
  </si>
  <si>
    <t>资金合计</t>
  </si>
  <si>
    <t>纳入统筹整合总规模</t>
  </si>
  <si>
    <t>一、中央资金小计</t>
  </si>
  <si>
    <t xml:space="preserve">     其中：实际统筹整合总规模</t>
  </si>
  <si>
    <t>中央财政专项扶贫资金</t>
  </si>
  <si>
    <t>藏财农指【2020】45</t>
  </si>
  <si>
    <t>A、中央财政扶贫发展资金</t>
  </si>
  <si>
    <t>B、中央财政扶贫少数民族发展资金（含兴边富民）</t>
  </si>
  <si>
    <t>C、中央财政扶贫以工代赈资金</t>
  </si>
  <si>
    <t>D、国有贫困农场扶贫支出方向</t>
  </si>
  <si>
    <r>
      <rPr>
        <sz val="10"/>
        <rFont val="仿宋_GB2312"/>
        <charset val="134"/>
      </rPr>
      <t>藏财农指</t>
    </r>
    <r>
      <rPr>
        <sz val="10"/>
        <rFont val="宋体"/>
        <family val="3"/>
        <charset val="134"/>
      </rPr>
      <t>﹝2020﹞44号</t>
    </r>
  </si>
  <si>
    <t>E、国有贫困林场扶贫支出方向</t>
  </si>
  <si>
    <t>水利发展资金总规模</t>
  </si>
  <si>
    <t>藏财农指〔2020〕47号</t>
  </si>
  <si>
    <t>其中：实际纳入统筹整合部分</t>
  </si>
  <si>
    <t>农业生产发展资金</t>
  </si>
  <si>
    <t>总规模(A,包含该项资金的全部支出方向)</t>
  </si>
  <si>
    <t>藏财农指【2020】48</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</si>
  <si>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</si>
  <si>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</si>
  <si>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</si>
  <si>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</si>
  <si>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</si>
  <si>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</si>
  <si>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</si>
  <si>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</si>
  <si>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</si>
  <si>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</si>
  <si>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</si>
  <si>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</si>
  <si>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藏财资环指【2020】52</t>
  </si>
  <si>
    <t>其中（B）：★天然林保护管理（天保工程区管护、天然林停伐管护）</t>
  </si>
  <si>
    <t>农田建设补助资金总规模</t>
  </si>
  <si>
    <t>农村综合改革转移支付总规模</t>
  </si>
  <si>
    <t>林业生态保护恢复资金总规模（草原生态修复治理补助资金部分）</t>
  </si>
  <si>
    <t>农村环境整治资金总规模</t>
  </si>
  <si>
    <t>车辆购置税收入补助地方用于一般公路建设项目资金总规模（支持农村公路部分）</t>
  </si>
  <si>
    <t>藏财经指【2020】89</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</si>
  <si>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</si>
  <si>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</si>
  <si>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</si>
  <si>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</si>
  <si>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</si>
  <si>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藏财农指【2020】49</t>
  </si>
  <si>
    <t>服务业发展专项资金（支持新农村现代流通服务网络工程部分）</t>
  </si>
  <si>
    <t>旅游发展基金总规模</t>
  </si>
  <si>
    <t>藏财科教指【2020】112</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</si>
  <si>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</si>
  <si>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</si>
  <si>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</si>
  <si>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</si>
  <si>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</si>
  <si>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</si>
  <si>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</si>
  <si>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</si>
  <si>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</si>
  <si>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</si>
  <si>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</si>
  <si>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</si>
  <si>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</si>
  <si>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</si>
  <si>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</si>
  <si>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</si>
  <si>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</si>
  <si>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</si>
  <si>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</si>
  <si>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</si>
  <si>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</si>
  <si>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</si>
  <si>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</si>
  <si>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</si>
  <si>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财政专项扶贫资金总规模</t>
  </si>
  <si>
    <t>A、财政专项扶贫资金（发展资金）</t>
  </si>
  <si>
    <t>B、财政专项扶贫资金（少数民族和兴边富民资金）</t>
  </si>
  <si>
    <t>C、财政专项扶贫资金（以工代赈）</t>
  </si>
  <si>
    <t>农业生产发展金总规模（含农牧民技能培训）</t>
  </si>
  <si>
    <t>藏财农指【2021】4</t>
  </si>
  <si>
    <t>林业改革发展资金总规模（含防沙治沙、重点区域造林）</t>
  </si>
  <si>
    <t>藏财资环指【2020】52号</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</si>
  <si>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</si>
  <si>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</si>
  <si>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</si>
  <si>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</si>
  <si>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</si>
  <si>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</si>
  <si>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专项资金名称及总规模</t>
  </si>
  <si>
    <t>四、县（区）资金小计</t>
  </si>
  <si>
    <t>盘活存量</t>
  </si>
  <si>
    <t>附件2</t>
  </si>
  <si>
    <t>察隅县2021年脱贫县统筹整合资金项目计划表</t>
  </si>
  <si>
    <t>填报单位：林芝市察隅县财政局、扶贫办</t>
  </si>
  <si>
    <t>县（区)、乡（镇）名称</t>
  </si>
  <si>
    <t>项目名称</t>
  </si>
  <si>
    <t>建设地点（所在行政村名）</t>
  </si>
  <si>
    <t>项目内容</t>
  </si>
  <si>
    <t>项目主管部门</t>
  </si>
  <si>
    <t>项目责任人</t>
  </si>
  <si>
    <t>计划开工年月</t>
  </si>
  <si>
    <t>计划完工年月</t>
  </si>
  <si>
    <t>整合财政涉农资金来源</t>
  </si>
  <si>
    <t>投资计划(万元)</t>
  </si>
  <si>
    <t>项目预计年均实现收益（万元）</t>
  </si>
  <si>
    <t>项目受益群众户(户)</t>
  </si>
  <si>
    <t>项目受益总人口(人)</t>
  </si>
  <si>
    <t>项目性质</t>
  </si>
  <si>
    <t>资金来源名称</t>
  </si>
  <si>
    <t>资金金额</t>
  </si>
  <si>
    <t>总投资</t>
  </si>
  <si>
    <t>中央资金</t>
  </si>
  <si>
    <t>自治区资金</t>
  </si>
  <si>
    <t>地（市）级资金</t>
  </si>
  <si>
    <t xml:space="preserve">县本级资金  </t>
  </si>
  <si>
    <t>银行贷款</t>
  </si>
  <si>
    <t xml:space="preserve">项目单位自筹   </t>
  </si>
  <si>
    <t>受益贫困户数</t>
  </si>
  <si>
    <t>受益贫困人口数</t>
  </si>
  <si>
    <t>其中：巩固脱贫贫困人数</t>
  </si>
  <si>
    <t>行次</t>
  </si>
  <si>
    <t>合 计</t>
  </si>
  <si>
    <t>一、生产发展（含产业项目）类</t>
  </si>
  <si>
    <t>察隅县下察隅镇茶叶精加工点建设项目</t>
  </si>
  <si>
    <t>下察隅镇</t>
  </si>
  <si>
    <t>在下察隅镇新建茶叶加工点5000平米，包括生产车间、茶叶库房、购买滚筒机、方架揉捻机、振动条理机等附属设施。</t>
  </si>
  <si>
    <t>扶贫办</t>
  </si>
  <si>
    <t>赵文超</t>
  </si>
  <si>
    <t>中央财政扶贫发展资金</t>
  </si>
  <si>
    <t>新建</t>
  </si>
  <si>
    <t>察隅县察瓦龙乡岗藏村石榴种植项目</t>
  </si>
  <si>
    <t>岗藏村</t>
  </si>
  <si>
    <t>种植石榴200亩，新建蓄水池、灌溉管渠、网围栏等附属设施。</t>
  </si>
  <si>
    <t>察隅县古拉乡俄库村石榴种植项目</t>
  </si>
  <si>
    <t>则巴村</t>
  </si>
  <si>
    <t>种植石榴60亩，新建蓄水池、灌溉管渠、网围栏等附属设施。</t>
  </si>
  <si>
    <t>察隅县古拉乡日托村石榴种植项目</t>
  </si>
  <si>
    <t>日托村</t>
  </si>
  <si>
    <t>种植石榴100亩，新建蓄水池、灌溉管渠、网围栏等附属设施。</t>
  </si>
  <si>
    <t>察隅县上察隅镇松林村茶叶种植项目</t>
  </si>
  <si>
    <t>松林村</t>
  </si>
  <si>
    <t xml:space="preserve">土地平整：土方清理5113.18m³，石方清理6000m³，场地平整196025.72m2；灌溉工程：管道工程1项，沉砂池2座，取水口2座，25m3蓄水池1座，50m3蓄水池1座；茶叶种植：第一次茶苗种植682150株，第二次茶苗补植117612株，防草布153430.8m2，反光膜42619.65m2，有机肥147.02t，附属设施：铁丝网围栏3969.32m，大门2座，标识牌2个（具体做法详见施工图）。 </t>
  </si>
  <si>
    <t>续建</t>
  </si>
  <si>
    <t>察隅县下察隅镇松古村茶叶种植项目</t>
  </si>
  <si>
    <t>松古村</t>
  </si>
  <si>
    <t>土地平整：土方清理13844.69m³，石方清理11610m³，场地平整357492.358m2，灌溉工程，管道工程1项，沉砂池3座，取水口3座，50m3蓄水池1座，25m3蓄水池2座；茶叶种植：第一次茶苗种植1833264株，第二次茶苗补植316080株，防草布412342.25m2，反光膜90833.48m2，有机肥395.11t；附属设施：铁丝网围栏8517.58m，大门3座，标识牌3个</t>
  </si>
  <si>
    <t>察隅县下察隅镇京都村柑橘项目</t>
  </si>
  <si>
    <t>京都村</t>
  </si>
  <si>
    <t>购买京都村柑桔地120亩地面附着物以及152亩新建网围栏、灌溉管道工程、追肥等配套附属设施。</t>
  </si>
  <si>
    <t>察隅县上察隅镇荣玉村茶叶粗加工坊建设项目</t>
  </si>
  <si>
    <t>荣玉村</t>
  </si>
  <si>
    <t>在上察隅镇荣玉村建设加工坊、仓库大门等附属设施</t>
  </si>
  <si>
    <t>察隅县下察隅镇松古村茶叶粗加工坊建设项目</t>
  </si>
  <si>
    <t>在下察隅镇松古村建设加工坊、仓库大门等附属设施</t>
  </si>
  <si>
    <t>察隅县察瓦龙乡阿丙村软籽石榴种植项目二期</t>
  </si>
  <si>
    <t>阿丙村</t>
  </si>
  <si>
    <t>种植石榴222.5亩，并配套附属设施</t>
  </si>
  <si>
    <t>察隅县察瓦龙乡拉卡村软籽石榴种植项目</t>
  </si>
  <si>
    <t>拉卡村</t>
  </si>
  <si>
    <t>种植石榴110.4亩，并配套附属设施</t>
  </si>
  <si>
    <t>察隅县察瓦龙乡扎那村软籽石榴种植项目</t>
  </si>
  <si>
    <t>扎那村</t>
  </si>
  <si>
    <t>种植石榴98亩，并配套附属设施</t>
  </si>
  <si>
    <t>察隅县古拉乡安巴村软籽石榴种植项目二期</t>
  </si>
  <si>
    <t>安巴村</t>
  </si>
  <si>
    <t>种植石榴255亩，并配套附属设施</t>
  </si>
  <si>
    <t>察隅县竹瓦根镇牦牛养殖项目</t>
  </si>
  <si>
    <t>日东、目若、嘎达等村</t>
  </si>
  <si>
    <t>在竹瓦根镇日东片区修建1000㎡的牛舍、购买种牛10头、牦牛120头、母牛20头、饲料粉碎机2台等附属配套设施。</t>
  </si>
  <si>
    <t>察隅县察瓦龙乡龙普村软籽石榴种植项目</t>
  </si>
  <si>
    <t>龙普村</t>
  </si>
  <si>
    <t>种植石榴300亩，灌溉工程2885M，并配套附属设施</t>
  </si>
  <si>
    <t>察隅县察瓦龙乡昌西村软籽石榴种植项目</t>
  </si>
  <si>
    <t>昌西村</t>
  </si>
  <si>
    <t>种植石榴120亩，并配套附属设施</t>
  </si>
  <si>
    <t>中央财政扶贫少数民族发展资金（含兴边富民）</t>
  </si>
  <si>
    <t>察隅县竹瓦根镇城郊蔬菜种植项目</t>
  </si>
  <si>
    <t>学尼村</t>
  </si>
  <si>
    <t>温室大棚：建筑装饰工程2042.48㎡，安装工程2042.48㎡；附属工程：围墙工程（含大门）308.9m，有机营养土+营养液1项，土石方工程1项，总体电气工程1项，总体给排水工程1项。</t>
  </si>
  <si>
    <t>察隅县察瓦龙乡城郊蔬菜种植项目</t>
  </si>
  <si>
    <t>新建温室大棚，及围墙、大门等附属工程（具体按照设计实施）</t>
  </si>
  <si>
    <t>察隅县察瓦龙乡大流沙石榴种植项目</t>
  </si>
  <si>
    <t>种植石榴160亩，新建蓄水池、灌溉管渠、网围栏等附属设施。并引进专业人才进行察瓦龙乡全乡石榴的技术指导</t>
  </si>
  <si>
    <t>察隅县察瓦龙乡阿丙村石榴种植项目三期</t>
  </si>
  <si>
    <t>种植石榴140亩，新建蓄水池、灌溉管渠、网围栏等附属设施。</t>
  </si>
  <si>
    <t>察隅县察瓦龙乡龙布村羊肚菌种植项目</t>
  </si>
  <si>
    <t>龙布村</t>
  </si>
  <si>
    <t>种植羊肚菌40亩，并配套灌溉、围栏等附属设施</t>
  </si>
  <si>
    <t>察隅县察瓦龙乡龙布村灵芝种植项目</t>
  </si>
  <si>
    <t>种植灵芝菌8亩，并配套灌溉、围栏等附属设施</t>
  </si>
  <si>
    <t>二、农村基础设施建设类</t>
  </si>
  <si>
    <t>合计</t>
  </si>
  <si>
    <t>察隅县古拉乡关龙村人居环境综合整治项目</t>
  </si>
  <si>
    <t>关龙村</t>
  </si>
  <si>
    <t>拉巴组：仿木围栏工程415.9m,新建路灯工程7盏，维修路灯工程4盏，围墙新建工程1285.78m，原有围墙刷漆工程30.95m，挡土墙工程83.93m,硬化工程1047.33㎡，绿化工程24.1㎡，化粪池7座，大门工程12座，拆除工程10㎡；次崩组仿木围栏工程1354.04m挡土墙拆除及新建工程37.98m，挡土墙84.26m，围墙新建工程651.39m等（具体做法详见施工图）</t>
  </si>
  <si>
    <t>中央财政扶贫发展资金、中央财政扶贫以工代赈资金</t>
  </si>
  <si>
    <t>察隅县察瓦龙乡学巴村人畜饮水项目</t>
  </si>
  <si>
    <t>学巴村</t>
  </si>
  <si>
    <t>修建取水口1座、蓄水池2座，DN110PE管5km，DN63PE管2600米，DN40PE1000米，DN32PE管1400米及配套设施</t>
  </si>
  <si>
    <t>县级专项扶贫资金1150万元</t>
  </si>
  <si>
    <t>自治区财政专项扶贫资金1961.74万元</t>
  </si>
  <si>
    <t>察隅县古玉乡然乌学村农田灌溉水利设施建设项目</t>
  </si>
  <si>
    <t>然乌学村</t>
  </si>
  <si>
    <t>新建取水口15个，拦污栅15个，DN160PE管道3700m，阀门65个及其他附属设施</t>
  </si>
  <si>
    <t>察隅县古拉乡俄玉村农田灌溉水渠建设项目</t>
  </si>
  <si>
    <t>俄玉村</t>
  </si>
  <si>
    <t>水渠工程：0.5m*0.5m水渠681.31m,0.4m*0.4m水渠1432.11m，0.3m*0.3m水渠341.87m，0.4m*0.5m分水口37个等附属设施</t>
  </si>
  <si>
    <t>察隅县竹瓦根镇学尼搬迁村桥梁新建工程</t>
  </si>
  <si>
    <t>临时供电设施：200KW发电机1台；路基工程：场地清理0.236km，路基挖方68.4m3，路基填方2657.3m3，结构物台背回填345.8m3，软弱地基处理0.056km，排水工程0.101km，路基防护与加固工程0.144km；路面工程：水泥混凝土路面885m2，路槽、路肩及中央分隔带70m2；桥梁涵洞工程：中桥工程1座103.900m；交叉工程：平面交叉2处；交通工程及沿线设施：交通安全设施0.236公路公里；施工场地建设及安全生产（具体做法详见施工图）</t>
  </si>
  <si>
    <t>察隅县察瓦龙乡门空吊桥改建工程项目</t>
  </si>
  <si>
    <t>前中瓦村</t>
  </si>
  <si>
    <t>新建桥梁160米，路基工程0.33千米，路面工程0.33千米，临时工程0.49千米以及绿化、沿线设施、环境保护等附属设施</t>
  </si>
  <si>
    <t>察隅县竹瓦根镇雄久村基础设施建设项目</t>
  </si>
  <si>
    <t>雄久村</t>
  </si>
  <si>
    <t>新铺设管道2205米，新建蓄水池及其他配套附属设施。</t>
  </si>
  <si>
    <t>察隅县察瓦龙乡龙布村安全饮水工程建设项目</t>
  </si>
  <si>
    <t>新建引水管5公里，修建取水口、分水井、排泥井、检修井、蓄水池等附属设施</t>
  </si>
  <si>
    <t>察隅县古拉乡俄玉村土地提升改造项目</t>
  </si>
  <si>
    <t>铁艺大门-1（3樘），铁艺大门-2（4樘），新建围墙1911.98M，土地平整1项，有机肥177.33T等附属设施</t>
  </si>
  <si>
    <t>察瓦龙乡龙普村入户道路建设项目</t>
  </si>
  <si>
    <t>新建1.5米宽，入户道路2669.83米，场地硬化872.69平方米，及道路涵洞等附属设施</t>
  </si>
  <si>
    <t>察瓦龙乡龙普村灌溉水渠建设项目</t>
  </si>
  <si>
    <t>新建饮水工程：取水口4座，1#引水渠211.72米，2#引水渠184.43米，Dn400PE管300米，3#引水渠91.3米，4#引水渠1057.73米等</t>
  </si>
  <si>
    <t>察隅县察瓦龙乡格布村机耕道建设项目</t>
  </si>
  <si>
    <t>格布村</t>
  </si>
  <si>
    <t>察瓦龙乡格布村修建3m宽砂石机耕道1700米及挡土墙工程，排水沟工程、大门工程1项和网围栏工程1项等</t>
  </si>
  <si>
    <t>察隅县察瓦龙乡学巴村土地提升改造项目</t>
  </si>
  <si>
    <t>察瓦龙乡学巴村700亩农田进行改造，配套灌溉设施系统及机耕道5KM</t>
  </si>
  <si>
    <t>察隅县察瓦龙乡龙布村吊桥维修项目</t>
  </si>
  <si>
    <t>维修龙布吊桥130米</t>
  </si>
  <si>
    <t>察隅县察瓦龙乡格布、龙布等村入户道路建设项目</t>
  </si>
  <si>
    <t>康然村、格布村、扎那村、龙布村等村</t>
  </si>
  <si>
    <t xml:space="preserve">计划：1.康然村新建入户道路1564.5㎡，新建挡土墙215m；2.格布村新建入户道路1481㎡；3.扎那村新建入户道路2475㎡；4.龙布村新建入户道路438.5㎡，新建挡土墙70m；5.前中瓦村新建入户道路1400㎡，新建挡土墙70m；6.学巴村新建入户道路275.25㎡；7.阿丙村新建入户道路185㎡，新建挡土墙13m；8.昌西村新建入户道路160㎡，新建挡土墙307m；
</t>
  </si>
  <si>
    <t>察隅县古玉乡玉和、古井等村入户道路建设项目</t>
  </si>
  <si>
    <t>玉和村、然乌学村、古井村、罗马村等</t>
  </si>
  <si>
    <t>计划：1.玉和村新建入户道路，长1458m，宽3m；2.然乌学村新建入户道路，长591m，宽3m；3.罗马村新建入户道路，长451m，宽3m；4.古井村新建入户道路，长1644m，宽3m；5.巴依村新建入户道路，长824.3m，宽3m；6.博学村新建入户道路，长1049.5m，宽3m</t>
  </si>
  <si>
    <t>察隅县上察隅镇仕中、阿扎等村入户道路项目</t>
  </si>
  <si>
    <t>仕中村、阿扎村、桑巴亚中村等村</t>
  </si>
  <si>
    <t xml:space="preserve">计划：1.仕中村修建宽2m入户道路1021米，面积为2042平方米；2、阿扎村修建宽2m入户道路104米，面积为208平方米；3.桑巴亚中村修建宽4.5米村内主干路650米，面积为2925平方米；4.荣玉村新建4米村内主干路520米，面积为2080平方米，修建宽2m入户道路800米，面积为1600平方米；5.格拥村修建宽4.5米村内主干路690米，面积为3105平方米，修建宽2m入户道路383米，面积为766平方米；6.米古村修建宽4.5米村内主干路500米，面积为2250平方米，修建宽2m入户道路170米，面积为340平方米
</t>
  </si>
  <si>
    <t>2021年县级涉农整合资金607.4</t>
  </si>
  <si>
    <t>三、生态保护和建设类</t>
  </si>
  <si>
    <t>生态岗位补助</t>
  </si>
  <si>
    <t>补助对象</t>
  </si>
  <si>
    <t>2021年预计发放岗位数3850人。</t>
  </si>
  <si>
    <t>2021年</t>
  </si>
  <si>
    <t>自治区2021年生态岗位补助资金1072.71万元；2021年县级涉农整合资金607.4</t>
  </si>
  <si>
    <t>四、其他类</t>
  </si>
  <si>
    <t>察隅县扶贫贴息贷款政府贴息</t>
  </si>
  <si>
    <t>无</t>
  </si>
  <si>
    <t>中央财政专项资金7996.56万元</t>
  </si>
  <si>
    <t>察隅县农牧民技术培训项目</t>
  </si>
  <si>
    <t>六乡镇</t>
  </si>
  <si>
    <t>对六乡镇贫困人口培训茶叶种植、林下资源种植、畜牧养殖、石榴、核桃种植等实用技术</t>
  </si>
  <si>
    <t>具体以实际培训人员为准</t>
  </si>
  <si>
    <t>察隅县小额信贷风险担保金</t>
  </si>
  <si>
    <t>用于察隅县农牧民小额信贷风险担保资金</t>
  </si>
  <si>
    <t>长期</t>
  </si>
  <si>
    <t>汇总</t>
  </si>
  <si>
    <t>附件三</t>
  </si>
  <si>
    <r>
      <rPr>
        <b/>
        <sz val="18"/>
        <color rgb="FF333333"/>
        <rFont val="华文中宋"/>
        <charset val="134"/>
      </rPr>
      <t xml:space="preserve">  </t>
    </r>
    <r>
      <rPr>
        <b/>
        <u/>
        <sz val="18"/>
        <color indexed="63"/>
        <rFont val="华文中宋"/>
        <charset val="134"/>
      </rPr>
      <t xml:space="preserve">   西藏自治区林芝市   </t>
    </r>
    <r>
      <rPr>
        <b/>
        <sz val="18"/>
        <color indexed="63"/>
        <rFont val="华文中宋"/>
        <charset val="134"/>
      </rPr>
      <t>2021年察隅县涉农资金整合工作示范县统计表</t>
    </r>
  </si>
  <si>
    <t>填报省（自治区、直辖市）：林芝市察隅县财政局、扶贫办</t>
  </si>
  <si>
    <t>填报时间：2021年3月8日</t>
  </si>
  <si>
    <t>示范县名</t>
  </si>
  <si>
    <t>基本情况</t>
  </si>
  <si>
    <t>贫困县涉农资金整合情况</t>
  </si>
  <si>
    <t>农村人口数（人）</t>
  </si>
  <si>
    <t>建档立卡人口数（人）</t>
  </si>
  <si>
    <t>贫困村数</t>
  </si>
  <si>
    <t>贫困发生率（%）</t>
  </si>
  <si>
    <t>贫困县类别</t>
  </si>
  <si>
    <t>计划脱贫时间（年）</t>
  </si>
  <si>
    <t>出台本年度整合实施方案时间（年）</t>
  </si>
  <si>
    <t>出台资金管理办法时间（年）</t>
  </si>
  <si>
    <t>2020年中央财政资金规模</t>
  </si>
  <si>
    <t>2020年资金规模（万元）</t>
  </si>
  <si>
    <t>2021年计划整合资金规模（万元）</t>
  </si>
  <si>
    <t>2021年已整合规模（万元）</t>
  </si>
  <si>
    <t>中央</t>
  </si>
  <si>
    <t>省级</t>
  </si>
  <si>
    <t>地市级</t>
  </si>
  <si>
    <t>县级</t>
  </si>
  <si>
    <t>①</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</si>
  <si>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2.资金规模是指纳入整合范围的各级财政资金规模。其中，中央财政资金规模是指国办发[2016]22号文件明确的20大项中央财政资金下达本县的预算规模。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4.各县涉农资金整合情况应与统筹整合使用财政涉农资金情况统计表格（见财办农[2016]125号文件附件2）保持一致。</t>
  </si>
  <si>
    <t>计划：1.共同村修建组与组之间道路硬化910㎡；2.自更村入村道路硬化483㎡、浆砌石挡墙849.34m³，村道及入户道路破除修复硬化2009㎡、新建新建涵洞1个;3.夏尼村:村内道路硬化1026.8㎡，拆除工程1项，排水沟25m等附属设施</t>
    <phoneticPr fontId="15" type="noConversion"/>
  </si>
  <si>
    <t>共同村、自更村、夏尼村</t>
    <phoneticPr fontId="15" type="noConversion"/>
  </si>
  <si>
    <t>察隅县下察隅镇自更村、共同村、夏尼村道路硬化项目</t>
    <phoneticPr fontId="15" type="noConversion"/>
  </si>
</sst>
</file>

<file path=xl/styles.xml><?xml version="1.0" encoding="utf-8"?>
<styleSheet xmlns="http://schemas.openxmlformats.org/spreadsheetml/2006/main">
  <numFmts count="37">
    <numFmt numFmtId="41" formatCode="_ * #,##0_ ;_ * \-#,##0_ ;_ * &quot;-&quot;_ ;_ @_ "/>
    <numFmt numFmtId="43" formatCode="_ * #,##0.00_ ;_ * \-#,##0.00_ ;_ * &quot;-&quot;??_ ;_ @_ "/>
    <numFmt numFmtId="176" formatCode="0.0"/>
    <numFmt numFmtId="177" formatCode="_-* #,##0&quot;$&quot;_-;\-* #,##0&quot;$&quot;_-;_-* &quot;-&quot;&quot;$&quot;_-;_-@_-"/>
    <numFmt numFmtId="178" formatCode="#,##0;\(#,##0\)"/>
    <numFmt numFmtId="179" formatCode="_-&quot;$&quot;* #,##0.00_-;\-&quot;$&quot;* #,##0.00_-;_-&quot;$&quot;* &quot;-&quot;??_-;_-@_-"/>
    <numFmt numFmtId="180" formatCode="_-* #,##0.00&quot;$&quot;_-;\-* #,##0.00&quot;$&quot;_-;_-* &quot;-&quot;??&quot;$&quot;_-;_-@_-"/>
    <numFmt numFmtId="181" formatCode="&quot;$&quot;\ #,##0.00_-;[Red]&quot;$&quot;\ #,##0.00\-"/>
    <numFmt numFmtId="182" formatCode="_-&quot;$&quot;\ * #,##0_-;_-&quot;$&quot;\ * #,##0\-;_-&quot;$&quot;\ * &quot;-&quot;_-;_-@_-"/>
    <numFmt numFmtId="183" formatCode="_-* #,##0\ _k_r_-;\-* #,##0\ _k_r_-;_-* &quot;-&quot;\ _k_r_-;_-@_-"/>
    <numFmt numFmtId="184" formatCode="_-&quot;$&quot;* #,##0_-;\-&quot;$&quot;* #,##0_-;_-&quot;$&quot;* &quot;-&quot;_-;_-@_-"/>
    <numFmt numFmtId="185" formatCode="#,##0;\-#,##0;&quot;-&quot;"/>
    <numFmt numFmtId="186" formatCode="yy\.mm\.dd"/>
    <numFmt numFmtId="187" formatCode="0_ "/>
    <numFmt numFmtId="188" formatCode="&quot;$&quot;#,##0_);[Red]\(&quot;$&quot;#,##0\)"/>
    <numFmt numFmtId="189" formatCode="\$#,##0;\(\$#,##0\)"/>
    <numFmt numFmtId="190" formatCode="_-&quot;$&quot;\ * #,##0.00_-;_-&quot;$&quot;\ * #,##0.00\-;_-&quot;$&quot;\ * &quot;-&quot;??_-;_-@_-"/>
    <numFmt numFmtId="191" formatCode="_-* #,##0.00_-;\-* #,##0.00_-;_-* &quot;-&quot;??_-;_-@_-"/>
    <numFmt numFmtId="192" formatCode="_-* #,##0_-;\-* #,##0_-;_-* &quot;-&quot;_-;_-@_-"/>
    <numFmt numFmtId="193" formatCode="&quot;$&quot;\ #,##0_-;[Red]&quot;$&quot;\ #,##0\-"/>
    <numFmt numFmtId="194" formatCode="_-* #,##0.00_$_-;\-* #,##0.00_$_-;_-* &quot;-&quot;??_$_-;_-@_-"/>
    <numFmt numFmtId="195" formatCode="&quot;綅&quot;\t#,##0_);[Red]\(&quot;綅&quot;\t#,##0\)"/>
    <numFmt numFmtId="196" formatCode="_-* #,##0.00\ _k_r_-;\-* #,##0.00\ _k_r_-;_-* &quot;-&quot;??\ _k_r_-;_-@_-"/>
    <numFmt numFmtId="197" formatCode="#,##0.0_);\(#,##0.0\)"/>
    <numFmt numFmtId="198" formatCode="\$#,##0.00;\(\$#,##0.00\)"/>
    <numFmt numFmtId="199" formatCode="&quot;$&quot;#,##0.00_);[Red]\(&quot;$&quot;#,##0.00\)"/>
    <numFmt numFmtId="200" formatCode="&quot;$&quot;#,##0_);\(&quot;$&quot;#,##0\)"/>
    <numFmt numFmtId="201" formatCode="_ \¥* #,##0.00_ ;_ \¥* \-#,##0.00_ ;_ \¥* &quot;-&quot;??_ ;_ @_ "/>
    <numFmt numFmtId="202" formatCode="&quot;?\t#,##0_);[Red]\(&quot;&quot;?&quot;\t#,##0\)"/>
    <numFmt numFmtId="203" formatCode="#,##0;[Red]\(#,##0\)"/>
    <numFmt numFmtId="204" formatCode="_-* #,##0_$_-;\-* #,##0_$_-;_-* &quot;-&quot;_$_-;_-@_-"/>
    <numFmt numFmtId="205" formatCode="_(&quot;$&quot;* #,##0.00_);_(&quot;$&quot;* \(#,##0.00\);_(&quot;$&quot;* &quot;-&quot;??_);_(@_)"/>
    <numFmt numFmtId="206" formatCode="0.00_)"/>
    <numFmt numFmtId="207" formatCode="_(&quot;$&quot;* #,##0_);_(&quot;$&quot;* \(#,##0\);_(&quot;$&quot;* &quot;-&quot;_);_(@_)"/>
    <numFmt numFmtId="208" formatCode="#,##0.00_);[Red]\(#,##0.00\)"/>
    <numFmt numFmtId="209" formatCode="0.00_ "/>
    <numFmt numFmtId="210" formatCode="yyyy&quot;年&quot;m&quot;月&quot;;@"/>
  </numFmts>
  <fonts count="136">
    <font>
      <sz val="11"/>
      <color theme="1"/>
      <name val="宋体"/>
      <charset val="134"/>
      <scheme val="minor"/>
    </font>
    <font>
      <sz val="11"/>
      <color indexed="63"/>
      <name val="宋体"/>
      <charset val="134"/>
    </font>
    <font>
      <sz val="12"/>
      <name val="宋体"/>
      <charset val="134"/>
    </font>
    <font>
      <b/>
      <sz val="18"/>
      <color rgb="FF333333"/>
      <name val="华文中宋"/>
      <charset val="134"/>
    </font>
    <font>
      <b/>
      <sz val="18"/>
      <color indexed="63"/>
      <name val="华文中宋"/>
      <charset val="134"/>
    </font>
    <font>
      <sz val="14"/>
      <color indexed="63"/>
      <name val="宋体"/>
      <family val="3"/>
      <charset val="134"/>
    </font>
    <font>
      <sz val="10"/>
      <name val="仿宋"/>
      <family val="3"/>
      <charset val="134"/>
    </font>
    <font>
      <sz val="14"/>
      <name val="仿宋"/>
      <family val="3"/>
      <charset val="134"/>
    </font>
    <font>
      <b/>
      <sz val="24"/>
      <name val="仿宋"/>
      <family val="3"/>
      <charset val="134"/>
    </font>
    <font>
      <b/>
      <sz val="11"/>
      <name val="仿宋"/>
      <family val="3"/>
      <charset val="134"/>
    </font>
    <font>
      <b/>
      <sz val="12"/>
      <name val="仿宋"/>
      <family val="3"/>
      <charset val="134"/>
    </font>
    <font>
      <b/>
      <sz val="10"/>
      <name val="宋体"/>
      <family val="3"/>
      <charset val="134"/>
    </font>
    <font>
      <b/>
      <sz val="10"/>
      <name val="仿宋_GB2312"/>
      <charset val="134"/>
    </font>
    <font>
      <sz val="9"/>
      <name val="宋体"/>
      <family val="3"/>
      <charset val="134"/>
    </font>
    <font>
      <sz val="10"/>
      <name val="宋体"/>
      <family val="3"/>
      <charset val="134"/>
      <scheme val="minor"/>
    </font>
    <font>
      <sz val="9"/>
      <name val="宋体"/>
      <family val="3"/>
      <charset val="134"/>
      <scheme val="minor"/>
    </font>
    <font>
      <sz val="10"/>
      <name val="新宋体"/>
      <family val="3"/>
      <charset val="134"/>
    </font>
    <font>
      <b/>
      <sz val="9"/>
      <name val="宋体"/>
      <family val="3"/>
      <charset val="134"/>
    </font>
    <font>
      <sz val="12"/>
      <name val="仿宋"/>
      <family val="3"/>
      <charset val="134"/>
    </font>
    <font>
      <sz val="8"/>
      <name val="宋体"/>
      <family val="3"/>
      <charset val="134"/>
    </font>
    <font>
      <sz val="11"/>
      <name val="宋体"/>
      <family val="3"/>
      <charset val="134"/>
    </font>
    <font>
      <sz val="11"/>
      <name val="仿宋_GB2312"/>
      <charset val="134"/>
    </font>
    <font>
      <sz val="9"/>
      <color rgb="FFFF0000"/>
      <name val="宋体"/>
      <family val="3"/>
      <charset val="134"/>
    </font>
    <font>
      <sz val="12"/>
      <color rgb="FFFF0000"/>
      <name val="宋体"/>
      <family val="3"/>
      <charset val="134"/>
    </font>
    <font>
      <sz val="10"/>
      <color rgb="FFFF0000"/>
      <name val="宋体"/>
      <family val="3"/>
      <charset val="134"/>
      <scheme val="minor"/>
    </font>
    <font>
      <b/>
      <sz val="10"/>
      <name val="宋体"/>
      <family val="3"/>
      <charset val="134"/>
      <scheme val="minor"/>
    </font>
    <font>
      <sz val="8"/>
      <name val="仿宋_GB2312"/>
      <charset val="134"/>
    </font>
    <font>
      <sz val="8"/>
      <color rgb="FFFF0000"/>
      <name val="仿宋_GB2312"/>
      <charset val="134"/>
    </font>
    <font>
      <b/>
      <sz val="12"/>
      <name val="宋体"/>
      <family val="3"/>
      <charset val="134"/>
    </font>
    <font>
      <b/>
      <sz val="8"/>
      <name val="仿宋_GB2312"/>
      <charset val="134"/>
    </font>
    <font>
      <b/>
      <sz val="11"/>
      <name val="宋体"/>
      <family val="3"/>
      <charset val="134"/>
    </font>
    <font>
      <sz val="8"/>
      <color rgb="FFFF0000"/>
      <name val="宋体"/>
      <family val="3"/>
      <charset val="134"/>
    </font>
    <font>
      <sz val="10"/>
      <color theme="1"/>
      <name val="仿宋"/>
      <family val="3"/>
      <charset val="134"/>
    </font>
    <font>
      <b/>
      <sz val="10"/>
      <name val="仿宋"/>
      <family val="3"/>
      <charset val="134"/>
    </font>
    <font>
      <b/>
      <sz val="10"/>
      <color theme="1"/>
      <name val="仿宋"/>
      <family val="3"/>
      <charset val="134"/>
    </font>
    <font>
      <b/>
      <sz val="10"/>
      <color rgb="FFFF0000"/>
      <name val="仿宋"/>
      <family val="3"/>
      <charset val="134"/>
    </font>
    <font>
      <b/>
      <sz val="18"/>
      <name val="仿宋"/>
      <family val="3"/>
      <charset val="134"/>
    </font>
    <font>
      <sz val="10"/>
      <color indexed="8"/>
      <name val="仿宋"/>
      <family val="3"/>
      <charset val="134"/>
    </font>
    <font>
      <sz val="10"/>
      <color rgb="FFFF0000"/>
      <name val="仿宋"/>
      <family val="3"/>
      <charset val="134"/>
    </font>
    <font>
      <b/>
      <sz val="10"/>
      <color indexed="8"/>
      <name val="仿宋"/>
      <family val="3"/>
      <charset val="134"/>
    </font>
    <font>
      <sz val="10"/>
      <name val="仿宋_GB2312"/>
      <charset val="134"/>
    </font>
    <font>
      <sz val="11"/>
      <color indexed="8"/>
      <name val="宋体"/>
      <family val="3"/>
      <charset val="134"/>
    </font>
    <font>
      <sz val="11"/>
      <color indexed="20"/>
      <name val="宋体"/>
      <family val="3"/>
      <charset val="134"/>
    </font>
    <font>
      <sz val="12"/>
      <color indexed="8"/>
      <name val="宋体"/>
      <family val="3"/>
      <charset val="134"/>
    </font>
    <font>
      <sz val="12"/>
      <color indexed="20"/>
      <name val="楷体_GB2312"/>
      <charset val="134"/>
    </font>
    <font>
      <sz val="12"/>
      <color indexed="8"/>
      <name val="楷体_GB2312"/>
      <charset val="134"/>
    </font>
    <font>
      <sz val="12"/>
      <color indexed="9"/>
      <name val="楷体_GB2312"/>
      <charset val="134"/>
    </font>
    <font>
      <sz val="10"/>
      <name val="Arial"/>
      <family val="2"/>
    </font>
    <font>
      <sz val="10"/>
      <name val="Geneva"/>
      <family val="1"/>
    </font>
    <font>
      <b/>
      <sz val="15"/>
      <color indexed="56"/>
      <name val="宋体"/>
      <family val="3"/>
      <charset val="134"/>
    </font>
    <font>
      <sz val="11"/>
      <color indexed="9"/>
      <name val="宋体"/>
      <family val="3"/>
      <charset val="134"/>
    </font>
    <font>
      <sz val="12"/>
      <name val="Times New Roman"/>
      <family val="1"/>
    </font>
    <font>
      <b/>
      <sz val="11"/>
      <color indexed="56"/>
      <name val="宋体"/>
      <family val="3"/>
      <charset val="134"/>
    </font>
    <font>
      <sz val="12"/>
      <color indexed="17"/>
      <name val="楷体_GB2312"/>
      <charset val="134"/>
    </font>
    <font>
      <sz val="10"/>
      <name val="Helv"/>
      <family val="2"/>
    </font>
    <font>
      <i/>
      <sz val="12"/>
      <color indexed="23"/>
      <name val="楷体_GB2312"/>
      <charset val="134"/>
    </font>
    <font>
      <sz val="11"/>
      <color indexed="17"/>
      <name val="宋体"/>
      <family val="3"/>
      <charset val="134"/>
    </font>
    <font>
      <sz val="12"/>
      <color indexed="17"/>
      <name val="宋体"/>
      <family val="3"/>
      <charset val="134"/>
    </font>
    <font>
      <b/>
      <sz val="12"/>
      <color indexed="8"/>
      <name val="宋体"/>
      <family val="3"/>
      <charset val="134"/>
    </font>
    <font>
      <sz val="11"/>
      <color indexed="60"/>
      <name val="宋体"/>
      <family val="3"/>
      <charset val="134"/>
    </font>
    <font>
      <sz val="10"/>
      <color indexed="8"/>
      <name val="Arial"/>
      <family val="2"/>
    </font>
    <font>
      <b/>
      <sz val="11"/>
      <color indexed="53"/>
      <name val="宋体"/>
      <family val="3"/>
      <charset val="134"/>
    </font>
    <font>
      <sz val="11"/>
      <color indexed="19"/>
      <name val="宋体"/>
      <family val="3"/>
      <charset val="134"/>
    </font>
    <font>
      <b/>
      <sz val="12"/>
      <name val="Times New Roman"/>
      <family val="1"/>
    </font>
    <font>
      <b/>
      <sz val="11"/>
      <color indexed="52"/>
      <name val="宋体"/>
      <family val="3"/>
      <charset val="134"/>
    </font>
    <font>
      <b/>
      <sz val="11"/>
      <color indexed="56"/>
      <name val="楷体_GB2312"/>
      <charset val="134"/>
    </font>
    <font>
      <sz val="10.5"/>
      <color indexed="20"/>
      <name val="宋体"/>
      <family val="3"/>
      <charset val="134"/>
    </font>
    <font>
      <i/>
      <sz val="11"/>
      <color indexed="23"/>
      <name val="宋体"/>
      <family val="3"/>
      <charset val="134"/>
    </font>
    <font>
      <sz val="10"/>
      <color indexed="17"/>
      <name val="宋体"/>
      <family val="3"/>
      <charset val="134"/>
    </font>
    <font>
      <sz val="12"/>
      <color indexed="9"/>
      <name val="宋体"/>
      <family val="3"/>
      <charset val="134"/>
    </font>
    <font>
      <sz val="12"/>
      <name val="Courier"/>
      <family val="3"/>
    </font>
    <font>
      <sz val="11"/>
      <color indexed="8"/>
      <name val="Tahoma"/>
      <family val="2"/>
    </font>
    <font>
      <sz val="10.5"/>
      <color indexed="17"/>
      <name val="宋体"/>
      <family val="3"/>
      <charset val="134"/>
    </font>
    <font>
      <sz val="12"/>
      <color indexed="20"/>
      <name val="宋体"/>
      <family val="3"/>
      <charset val="134"/>
    </font>
    <font>
      <sz val="12"/>
      <name val="新細明體"/>
      <charset val="134"/>
    </font>
    <font>
      <sz val="10"/>
      <name val="Times New Roman"/>
      <family val="1"/>
    </font>
    <font>
      <sz val="11"/>
      <color indexed="10"/>
      <name val="宋体"/>
      <family val="3"/>
      <charset val="134"/>
    </font>
    <font>
      <sz val="12"/>
      <color indexed="60"/>
      <name val="楷体_GB2312"/>
      <charset val="134"/>
    </font>
    <font>
      <sz val="12"/>
      <color indexed="16"/>
      <name val="宋体"/>
      <family val="3"/>
      <charset val="134"/>
    </font>
    <font>
      <sz val="10"/>
      <name val="Courier"/>
      <family val="3"/>
    </font>
    <font>
      <sz val="8"/>
      <name val="Times New Roman"/>
      <family val="1"/>
    </font>
    <font>
      <sz val="10"/>
      <color indexed="20"/>
      <name val="宋体"/>
      <family val="3"/>
      <charset val="134"/>
    </font>
    <font>
      <sz val="11"/>
      <color indexed="62"/>
      <name val="宋体"/>
      <family val="3"/>
      <charset val="134"/>
    </font>
    <font>
      <b/>
      <sz val="12"/>
      <color indexed="9"/>
      <name val="楷体_GB2312"/>
      <charset val="134"/>
    </font>
    <font>
      <b/>
      <sz val="11"/>
      <color indexed="9"/>
      <name val="宋体"/>
      <family val="3"/>
      <charset val="134"/>
    </font>
    <font>
      <sz val="11"/>
      <color theme="1"/>
      <name val="Tahoma"/>
      <family val="2"/>
    </font>
    <font>
      <sz val="12"/>
      <name val="Arial"/>
      <family val="2"/>
    </font>
    <font>
      <u/>
      <sz val="12"/>
      <color indexed="12"/>
      <name val="宋体"/>
      <family val="3"/>
      <charset val="134"/>
    </font>
    <font>
      <sz val="12"/>
      <color indexed="52"/>
      <name val="楷体_GB2312"/>
      <charset val="134"/>
    </font>
    <font>
      <b/>
      <sz val="10"/>
      <name val="MS Sans Serif"/>
      <family val="1"/>
    </font>
    <font>
      <sz val="10"/>
      <name val="MS Sans Serif"/>
      <family val="2"/>
    </font>
    <font>
      <u/>
      <sz val="7.5"/>
      <color indexed="36"/>
      <name val="Arial"/>
      <family val="2"/>
    </font>
    <font>
      <sz val="8"/>
      <name val="Arial"/>
      <family val="2"/>
    </font>
    <font>
      <b/>
      <sz val="12"/>
      <name val="Arial"/>
      <family val="2"/>
    </font>
    <font>
      <b/>
      <sz val="13"/>
      <color indexed="56"/>
      <name val="宋体"/>
      <family val="3"/>
      <charset val="134"/>
    </font>
    <font>
      <b/>
      <sz val="11"/>
      <color indexed="8"/>
      <name val="宋体"/>
      <family val="3"/>
      <charset val="134"/>
    </font>
    <font>
      <b/>
      <sz val="18"/>
      <name val="Arial"/>
      <family val="2"/>
    </font>
    <font>
      <u/>
      <sz val="7.5"/>
      <color indexed="12"/>
      <name val="Arial"/>
      <family val="2"/>
    </font>
    <font>
      <sz val="12"/>
      <name val="Helv"/>
      <family val="2"/>
    </font>
    <font>
      <sz val="11"/>
      <color indexed="52"/>
      <name val="宋体"/>
      <family val="3"/>
      <charset val="134"/>
    </font>
    <font>
      <sz val="12"/>
      <color indexed="9"/>
      <name val="Helv"/>
      <family val="2"/>
    </font>
    <font>
      <b/>
      <sz val="13"/>
      <color indexed="62"/>
      <name val="宋体"/>
      <family val="3"/>
      <charset val="134"/>
    </font>
    <font>
      <sz val="7"/>
      <name val="Small Fonts"/>
      <charset val="134"/>
    </font>
    <font>
      <sz val="7"/>
      <name val="Helv"/>
      <family val="2"/>
    </font>
    <font>
      <b/>
      <i/>
      <sz val="16"/>
      <name val="Helv"/>
      <family val="2"/>
    </font>
    <font>
      <b/>
      <sz val="11"/>
      <color indexed="63"/>
      <name val="宋体"/>
      <family val="3"/>
      <charset val="134"/>
    </font>
    <font>
      <b/>
      <sz val="10"/>
      <name val="Tms Rmn"/>
      <family val="1"/>
    </font>
    <font>
      <sz val="7"/>
      <color indexed="10"/>
      <name val="Helv"/>
      <family val="2"/>
    </font>
    <font>
      <sz val="10"/>
      <color indexed="8"/>
      <name val="MS Sans Serif"/>
      <family val="2"/>
    </font>
    <font>
      <b/>
      <sz val="18"/>
      <color indexed="56"/>
      <name val="宋体"/>
      <family val="3"/>
      <charset val="134"/>
    </font>
    <font>
      <b/>
      <sz val="18"/>
      <color indexed="62"/>
      <name val="宋体"/>
      <family val="3"/>
      <charset val="134"/>
    </font>
    <font>
      <sz val="11"/>
      <color indexed="16"/>
      <name val="宋体"/>
      <family val="3"/>
      <charset val="134"/>
    </font>
    <font>
      <b/>
      <sz val="15"/>
      <color indexed="62"/>
      <name val="宋体"/>
      <family val="3"/>
      <charset val="134"/>
    </font>
    <font>
      <b/>
      <sz val="15"/>
      <color indexed="56"/>
      <name val="楷体_GB2312"/>
      <charset val="134"/>
    </font>
    <font>
      <b/>
      <sz val="12"/>
      <color indexed="63"/>
      <name val="楷体_GB2312"/>
      <charset val="134"/>
    </font>
    <font>
      <b/>
      <sz val="12"/>
      <color indexed="52"/>
      <name val="楷体_GB2312"/>
      <charset val="134"/>
    </font>
    <font>
      <b/>
      <sz val="13"/>
      <color indexed="56"/>
      <name val="楷体_GB2312"/>
      <charset val="134"/>
    </font>
    <font>
      <b/>
      <sz val="11"/>
      <color indexed="62"/>
      <name val="宋体"/>
      <family val="3"/>
      <charset val="134"/>
    </font>
    <font>
      <b/>
      <sz val="9"/>
      <name val="Arial"/>
      <family val="2"/>
    </font>
    <font>
      <sz val="11"/>
      <color indexed="53"/>
      <name val="宋体"/>
      <family val="3"/>
      <charset val="134"/>
    </font>
    <font>
      <sz val="11"/>
      <color indexed="8"/>
      <name val="宋体"/>
      <family val="3"/>
      <charset val="134"/>
      <scheme val="minor"/>
    </font>
    <font>
      <sz val="12"/>
      <name val="官帕眉"/>
      <charset val="134"/>
    </font>
    <font>
      <b/>
      <sz val="14"/>
      <name val="楷体"/>
      <family val="3"/>
      <charset val="134"/>
    </font>
    <font>
      <sz val="12"/>
      <color indexed="62"/>
      <name val="楷体_GB2312"/>
      <charset val="134"/>
    </font>
    <font>
      <sz val="11"/>
      <color indexed="17"/>
      <name val="Tahoma"/>
      <family val="2"/>
    </font>
    <font>
      <sz val="10"/>
      <name val="楷体"/>
      <family val="3"/>
      <charset val="134"/>
    </font>
    <font>
      <sz val="12"/>
      <name val="바탕체"/>
      <charset val="134"/>
    </font>
    <font>
      <sz val="11"/>
      <color indexed="20"/>
      <name val="Tahoma"/>
      <family val="2"/>
    </font>
    <font>
      <sz val="10"/>
      <color indexed="20"/>
      <name val="Arial"/>
      <family val="2"/>
    </font>
    <font>
      <sz val="12"/>
      <color indexed="10"/>
      <name val="楷体_GB2312"/>
      <charset val="134"/>
    </font>
    <font>
      <sz val="10"/>
      <color indexed="17"/>
      <name val="Arial"/>
      <family val="2"/>
    </font>
    <font>
      <u/>
      <sz val="12"/>
      <color indexed="36"/>
      <name val="宋体"/>
      <family val="3"/>
      <charset val="134"/>
    </font>
    <font>
      <b/>
      <sz val="12"/>
      <color indexed="8"/>
      <name val="楷体_GB2312"/>
      <charset val="134"/>
    </font>
    <font>
      <b/>
      <u/>
      <sz val="18"/>
      <color indexed="63"/>
      <name val="华文中宋"/>
      <charset val="134"/>
    </font>
    <font>
      <sz val="10"/>
      <name val="宋体"/>
      <family val="3"/>
      <charset val="134"/>
    </font>
    <font>
      <sz val="11"/>
      <color theme="1"/>
      <name val="宋体"/>
      <family val="3"/>
      <charset val="134"/>
      <scheme val="minor"/>
    </font>
  </fonts>
  <fills count="3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49"/>
        <bgColor indexed="64"/>
      </patternFill>
    </fill>
    <fill>
      <patternFill patternType="solid">
        <fgColor indexed="36"/>
        <bgColor indexed="64"/>
      </patternFill>
    </fill>
    <fill>
      <patternFill patternType="solid">
        <fgColor indexed="42"/>
        <bgColor indexed="64"/>
      </patternFill>
    </fill>
    <fill>
      <patternFill patternType="solid">
        <fgColor indexed="46"/>
        <bgColor indexed="64"/>
      </patternFill>
    </fill>
    <fill>
      <patternFill patternType="solid">
        <fgColor indexed="57"/>
        <bgColor indexed="64"/>
      </patternFill>
    </fill>
    <fill>
      <patternFill patternType="solid">
        <fgColor indexed="29"/>
        <bgColor indexed="64"/>
      </patternFill>
    </fill>
    <fill>
      <patternFill patternType="solid">
        <fgColor indexed="11"/>
        <bgColor indexed="64"/>
      </patternFill>
    </fill>
    <fill>
      <patternFill patternType="solid">
        <fgColor indexed="31"/>
        <bgColor indexed="64"/>
      </patternFill>
    </fill>
    <fill>
      <patternFill patternType="solid">
        <fgColor indexed="10"/>
        <bgColor indexed="64"/>
      </patternFill>
    </fill>
    <fill>
      <patternFill patternType="lightUp">
        <fgColor indexed="9"/>
        <bgColor indexed="55"/>
      </patternFill>
    </fill>
    <fill>
      <patternFill patternType="solid">
        <fgColor indexed="52"/>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30"/>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23"/>
        <bgColor indexed="64"/>
      </patternFill>
    </fill>
    <fill>
      <patternFill patternType="solid">
        <fgColor indexed="62"/>
        <bgColor indexed="64"/>
      </patternFill>
    </fill>
    <fill>
      <patternFill patternType="mediumGray">
        <fgColor indexed="22"/>
      </patternFill>
    </fill>
    <fill>
      <patternFill patternType="solid">
        <fgColor indexed="53"/>
        <bgColor indexed="64"/>
      </patternFill>
    </fill>
    <fill>
      <patternFill patternType="solid">
        <fgColor indexed="15"/>
        <bgColor indexed="64"/>
      </patternFill>
    </fill>
    <fill>
      <patternFill patternType="solid">
        <fgColor indexed="12"/>
        <bgColor indexed="64"/>
      </patternFill>
    </fill>
    <fill>
      <patternFill patternType="gray0625"/>
    </fill>
    <fill>
      <patternFill patternType="lightUp">
        <fgColor indexed="9"/>
        <bgColor indexed="29"/>
      </patternFill>
    </fill>
    <fill>
      <patternFill patternType="lightUp">
        <fgColor indexed="9"/>
        <bgColor indexed="22"/>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top/>
      <bottom style="thick">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auto="1"/>
      </top>
      <bottom style="medium">
        <color auto="1"/>
      </bottom>
      <diagonal/>
    </border>
    <border>
      <left/>
      <right/>
      <top/>
      <bottom style="thick">
        <color indexed="22"/>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4"/>
      </top>
      <bottom style="double">
        <color indexed="5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medium">
        <color indexed="22"/>
      </bottom>
      <diagonal/>
    </border>
  </borders>
  <cellStyleXfs count="2211">
    <xf numFmtId="0" fontId="0" fillId="0" borderId="0"/>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0" fillId="17" borderId="0" applyNumberFormat="0" applyBorder="0" applyAlignment="0" applyProtection="0">
      <alignment vertical="center"/>
    </xf>
    <xf numFmtId="0" fontId="2" fillId="0" borderId="0">
      <alignment vertical="center"/>
    </xf>
    <xf numFmtId="0" fontId="53" fillId="11" borderId="0" applyNumberFormat="0" applyBorder="0" applyAlignment="0" applyProtection="0">
      <alignment vertical="center"/>
    </xf>
    <xf numFmtId="0" fontId="50" fillId="14" borderId="0" applyNumberFormat="0" applyBorder="0" applyAlignment="0" applyProtection="0">
      <alignment vertical="center"/>
    </xf>
    <xf numFmtId="0" fontId="41" fillId="11" borderId="0" applyNumberFormat="0" applyBorder="0" applyAlignment="0" applyProtection="0">
      <alignment vertical="center"/>
    </xf>
    <xf numFmtId="49" fontId="41" fillId="0" borderId="0" applyFont="0" applyFill="0" applyBorder="0" applyAlignment="0" applyProtection="0"/>
    <xf numFmtId="0" fontId="57" fillId="11" borderId="0" applyNumberFormat="0" applyBorder="0" applyAlignment="0" applyProtection="0"/>
    <xf numFmtId="0" fontId="2" fillId="0" borderId="0"/>
    <xf numFmtId="0" fontId="43" fillId="23" borderId="0" applyNumberFormat="0" applyBorder="0" applyAlignment="0" applyProtection="0"/>
    <xf numFmtId="0" fontId="2" fillId="0" borderId="0">
      <alignment vertical="center"/>
    </xf>
    <xf numFmtId="0" fontId="2" fillId="0" borderId="0">
      <alignment vertical="center"/>
    </xf>
    <xf numFmtId="43" fontId="135" fillId="0" borderId="0" applyFont="0" applyFill="0" applyBorder="0" applyAlignment="0" applyProtection="0">
      <alignment vertical="center"/>
    </xf>
    <xf numFmtId="0" fontId="42" fillId="7" borderId="0" applyNumberFormat="0" applyBorder="0" applyAlignment="0" applyProtection="0">
      <alignment vertical="center"/>
    </xf>
    <xf numFmtId="186" fontId="47" fillId="0" borderId="12" applyFill="0" applyProtection="0">
      <alignment horizontal="right"/>
    </xf>
    <xf numFmtId="0" fontId="50" fillId="19" borderId="0" applyNumberFormat="0" applyBorder="0" applyAlignment="0" applyProtection="0">
      <alignment vertical="center"/>
    </xf>
    <xf numFmtId="0" fontId="41" fillId="23" borderId="0" applyNumberFormat="0" applyBorder="0" applyAlignment="0" applyProtection="0">
      <alignment vertical="center"/>
    </xf>
    <xf numFmtId="0" fontId="50" fillId="6" borderId="0" applyNumberFormat="0" applyBorder="0" applyAlignment="0" applyProtection="0">
      <alignment vertical="center"/>
    </xf>
    <xf numFmtId="0" fontId="41" fillId="8" borderId="0" applyNumberFormat="0" applyBorder="0" applyAlignment="0" applyProtection="0">
      <alignment vertical="center"/>
    </xf>
    <xf numFmtId="0" fontId="46" fillId="10" borderId="0" applyNumberFormat="0" applyBorder="0" applyAlignment="0" applyProtection="0">
      <alignment vertical="center"/>
    </xf>
    <xf numFmtId="0" fontId="42" fillId="7" borderId="0" applyNumberFormat="0" applyBorder="0" applyAlignment="0" applyProtection="0">
      <alignment vertical="center"/>
    </xf>
    <xf numFmtId="0" fontId="50" fillId="14" borderId="0" applyNumberFormat="0" applyBorder="0" applyAlignment="0" applyProtection="0">
      <alignment vertical="center"/>
    </xf>
    <xf numFmtId="0" fontId="51" fillId="0" borderId="0"/>
    <xf numFmtId="0" fontId="41" fillId="15" borderId="0" applyNumberFormat="0" applyBorder="0" applyAlignment="0" applyProtection="0">
      <alignment vertical="center"/>
    </xf>
    <xf numFmtId="0" fontId="44" fillId="7" borderId="0" applyNumberFormat="0" applyBorder="0" applyAlignment="0" applyProtection="0">
      <alignment vertical="center"/>
    </xf>
    <xf numFmtId="0" fontId="50" fillId="14" borderId="0" applyNumberFormat="0" applyBorder="0" applyAlignment="0" applyProtection="0">
      <alignment vertical="center"/>
    </xf>
    <xf numFmtId="0" fontId="41" fillId="0" borderId="0">
      <alignment vertical="center"/>
    </xf>
    <xf numFmtId="0" fontId="2" fillId="0" borderId="0"/>
    <xf numFmtId="0" fontId="2" fillId="0" borderId="0"/>
    <xf numFmtId="0" fontId="50" fillId="14" borderId="0" applyNumberFormat="0" applyBorder="0" applyAlignment="0" applyProtection="0">
      <alignment vertical="center"/>
    </xf>
    <xf numFmtId="0" fontId="41" fillId="16" borderId="0" applyNumberFormat="0" applyBorder="0" applyAlignment="0" applyProtection="0">
      <alignment vertical="center"/>
    </xf>
    <xf numFmtId="0" fontId="51" fillId="0" borderId="0"/>
    <xf numFmtId="0" fontId="46" fillId="14" borderId="0" applyNumberFormat="0" applyBorder="0" applyAlignment="0" applyProtection="0">
      <alignment vertical="center"/>
    </xf>
    <xf numFmtId="0" fontId="41" fillId="15" borderId="0" applyNumberFormat="0" applyBorder="0" applyAlignment="0" applyProtection="0">
      <alignment vertical="center"/>
    </xf>
    <xf numFmtId="0" fontId="50" fillId="14" borderId="0" applyNumberFormat="0" applyBorder="0" applyAlignment="0" applyProtection="0">
      <alignment vertical="center"/>
    </xf>
    <xf numFmtId="0" fontId="42" fillId="7" borderId="0" applyNumberFormat="0" applyBorder="0" applyAlignment="0" applyProtection="0">
      <alignment vertical="center"/>
    </xf>
    <xf numFmtId="0" fontId="41" fillId="20" borderId="0" applyNumberFormat="0" applyBorder="0" applyAlignment="0" applyProtection="0">
      <alignment vertical="center"/>
    </xf>
    <xf numFmtId="0" fontId="49" fillId="0" borderId="13" applyNumberFormat="0" applyFill="0" applyAlignment="0" applyProtection="0">
      <alignment vertical="center"/>
    </xf>
    <xf numFmtId="0" fontId="41" fillId="12" borderId="0" applyProtection="0">
      <alignment vertical="center"/>
    </xf>
    <xf numFmtId="0" fontId="64" fillId="23" borderId="16" applyNumberFormat="0" applyAlignment="0" applyProtection="0">
      <alignment vertical="center"/>
    </xf>
    <xf numFmtId="0" fontId="41" fillId="22" borderId="0" applyNumberFormat="0" applyBorder="0" applyAlignment="0" applyProtection="0">
      <alignment vertical="center"/>
    </xf>
    <xf numFmtId="0" fontId="60" fillId="0" borderId="0">
      <alignment vertical="top"/>
    </xf>
    <xf numFmtId="0" fontId="2" fillId="0" borderId="0">
      <alignment vertical="center"/>
    </xf>
    <xf numFmtId="0" fontId="56" fillId="11" borderId="0" applyNumberFormat="0" applyBorder="0" applyAlignment="0" applyProtection="0">
      <alignment vertical="center"/>
    </xf>
    <xf numFmtId="0" fontId="41" fillId="0" borderId="0" applyProtection="0"/>
    <xf numFmtId="0" fontId="41" fillId="0" borderId="0">
      <alignment vertical="center"/>
    </xf>
    <xf numFmtId="0" fontId="41" fillId="6" borderId="0" applyNumberFormat="0" applyBorder="0" applyAlignment="0" applyProtection="0">
      <alignment vertical="center"/>
    </xf>
    <xf numFmtId="0" fontId="46" fillId="10" borderId="0" applyNumberFormat="0" applyBorder="0" applyAlignment="0" applyProtection="0">
      <alignment vertical="center"/>
    </xf>
    <xf numFmtId="0" fontId="41" fillId="24" borderId="0" applyNumberFormat="0" applyBorder="0" applyAlignment="0" applyProtection="0">
      <alignment vertical="center"/>
    </xf>
    <xf numFmtId="0" fontId="66" fillId="12" borderId="0" applyNumberFormat="0" applyBorder="0" applyAlignment="0" applyProtection="0">
      <alignment vertical="center"/>
    </xf>
    <xf numFmtId="0" fontId="44" fillId="7" borderId="0" applyNumberFormat="0" applyBorder="0" applyAlignment="0" applyProtection="0">
      <alignment vertical="center"/>
    </xf>
    <xf numFmtId="0" fontId="46" fillId="15" borderId="0" applyNumberFormat="0" applyBorder="0" applyAlignment="0" applyProtection="0">
      <alignment vertical="center"/>
    </xf>
    <xf numFmtId="0" fontId="2" fillId="0" borderId="0"/>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0" borderId="0" applyProtection="0"/>
    <xf numFmtId="0" fontId="45" fillId="12" borderId="0" applyNumberFormat="0" applyBorder="0" applyAlignment="0" applyProtection="0">
      <alignment vertical="center"/>
    </xf>
    <xf numFmtId="0" fontId="41" fillId="12" borderId="0" applyNumberFormat="0" applyBorder="0" applyAlignment="0" applyProtection="0">
      <alignment vertical="center"/>
    </xf>
    <xf numFmtId="0" fontId="53" fillId="11" borderId="0" applyNumberFormat="0" applyBorder="0" applyAlignment="0" applyProtection="0">
      <alignment vertical="center"/>
    </xf>
    <xf numFmtId="0" fontId="64" fillId="23" borderId="16" applyNumberFormat="0" applyAlignment="0" applyProtection="0">
      <alignment vertical="center"/>
    </xf>
    <xf numFmtId="0" fontId="68" fillId="22" borderId="0" applyNumberFormat="0" applyBorder="0" applyAlignment="0" applyProtection="0">
      <alignment vertical="center"/>
    </xf>
    <xf numFmtId="0" fontId="41" fillId="16" borderId="0" applyNumberFormat="0" applyBorder="0" applyAlignment="0" applyProtection="0">
      <alignment vertical="center"/>
    </xf>
    <xf numFmtId="0" fontId="46" fillId="9" borderId="0" applyNumberFormat="0" applyBorder="0" applyAlignment="0" applyProtection="0">
      <alignment vertical="center"/>
    </xf>
    <xf numFmtId="0" fontId="61" fillId="24" borderId="16" applyNumberFormat="0" applyAlignment="0" applyProtection="0">
      <alignment vertical="center"/>
    </xf>
    <xf numFmtId="0" fontId="41" fillId="7" borderId="0" applyNumberFormat="0" applyBorder="0" applyAlignment="0" applyProtection="0">
      <alignment vertical="center"/>
    </xf>
    <xf numFmtId="0" fontId="50" fillId="13" borderId="0" applyNumberFormat="0" applyBorder="0" applyAlignment="0" applyProtection="0">
      <alignment vertical="center"/>
    </xf>
    <xf numFmtId="0" fontId="59" fillId="21" borderId="0" applyProtection="0">
      <alignment vertical="center"/>
    </xf>
    <xf numFmtId="0" fontId="50" fillId="9" borderId="0" applyNumberFormat="0" applyBorder="0" applyAlignment="0" applyProtection="0">
      <alignment vertical="center"/>
    </xf>
    <xf numFmtId="0" fontId="56"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52" fillId="0" borderId="14" applyNumberFormat="0" applyFill="0" applyAlignment="0" applyProtection="0">
      <alignment vertical="center"/>
    </xf>
    <xf numFmtId="0" fontId="54" fillId="0" borderId="0"/>
    <xf numFmtId="0" fontId="42" fillId="7" borderId="0" applyNumberFormat="0" applyBorder="0" applyAlignment="0" applyProtection="0">
      <alignment vertical="center"/>
    </xf>
    <xf numFmtId="0" fontId="50" fillId="19" borderId="0" applyNumberFormat="0" applyBorder="0" applyAlignment="0" applyProtection="0">
      <alignment vertical="center"/>
    </xf>
    <xf numFmtId="0" fontId="41" fillId="8" borderId="0" applyNumberFormat="0" applyBorder="0" applyAlignment="0" applyProtection="0">
      <alignment vertical="center"/>
    </xf>
    <xf numFmtId="49" fontId="41" fillId="0" borderId="0" applyFont="0" applyFill="0" applyBorder="0" applyAlignment="0" applyProtection="0"/>
    <xf numFmtId="0" fontId="47" fillId="0" borderId="0"/>
    <xf numFmtId="0" fontId="62" fillId="21" borderId="0" applyNumberFormat="0" applyBorder="0" applyAlignment="0" applyProtection="0">
      <alignment vertical="center"/>
    </xf>
    <xf numFmtId="0" fontId="46" fillId="9" borderId="0" applyNumberFormat="0" applyBorder="0" applyAlignment="0" applyProtection="0">
      <alignment vertical="center"/>
    </xf>
    <xf numFmtId="0" fontId="41" fillId="22" borderId="0" applyNumberFormat="0" applyBorder="0" applyAlignment="0" applyProtection="0">
      <alignment vertical="center"/>
    </xf>
    <xf numFmtId="0" fontId="48" fillId="0" borderId="0"/>
    <xf numFmtId="0" fontId="45" fillId="12" borderId="0" applyNumberFormat="0" applyBorder="0" applyAlignment="0" applyProtection="0">
      <alignment vertical="center"/>
    </xf>
    <xf numFmtId="0" fontId="41" fillId="12" borderId="0" applyProtection="0">
      <alignment vertical="center"/>
    </xf>
    <xf numFmtId="0" fontId="51" fillId="0" borderId="0"/>
    <xf numFmtId="0" fontId="48" fillId="0" borderId="0"/>
    <xf numFmtId="0" fontId="57" fillId="11" borderId="0" applyNumberFormat="0" applyBorder="0" applyAlignment="0" applyProtection="0"/>
    <xf numFmtId="0" fontId="41" fillId="6" borderId="0" applyNumberFormat="0" applyBorder="0" applyAlignment="0" applyProtection="0">
      <alignment vertical="center"/>
    </xf>
    <xf numFmtId="0" fontId="41" fillId="16" borderId="0" applyNumberFormat="0" applyBorder="0" applyAlignment="0" applyProtection="0">
      <alignment vertical="center"/>
    </xf>
    <xf numFmtId="0" fontId="48" fillId="0" borderId="0"/>
    <xf numFmtId="0" fontId="63" fillId="0" borderId="0" applyNumberFormat="0" applyFill="0" applyBorder="0" applyAlignment="0" applyProtection="0"/>
    <xf numFmtId="0" fontId="50" fillId="6" borderId="0" applyProtection="0">
      <alignment vertical="center"/>
    </xf>
    <xf numFmtId="0" fontId="50" fillId="13" borderId="0" applyNumberFormat="0" applyBorder="0" applyAlignment="0" applyProtection="0">
      <alignment vertical="center"/>
    </xf>
    <xf numFmtId="0" fontId="43" fillId="8" borderId="0" applyNumberFormat="0" applyBorder="0" applyAlignment="0" applyProtection="0"/>
    <xf numFmtId="0" fontId="47" fillId="0" borderId="0"/>
    <xf numFmtId="0" fontId="2" fillId="0" borderId="0"/>
    <xf numFmtId="0" fontId="54" fillId="0" borderId="0"/>
    <xf numFmtId="0" fontId="54" fillId="0" borderId="0"/>
    <xf numFmtId="0" fontId="50" fillId="8" borderId="0" applyNumberFormat="0" applyBorder="0" applyAlignment="0" applyProtection="0">
      <alignment vertical="center"/>
    </xf>
    <xf numFmtId="0" fontId="41" fillId="6" borderId="0" applyNumberFormat="0" applyBorder="0" applyAlignment="0" applyProtection="0">
      <alignment vertical="center"/>
    </xf>
    <xf numFmtId="0" fontId="41" fillId="8" borderId="0" applyProtection="0">
      <alignment vertical="center"/>
    </xf>
    <xf numFmtId="0" fontId="41" fillId="14" borderId="0" applyNumberFormat="0" applyBorder="0" applyAlignment="0" applyProtection="0">
      <alignment vertical="center"/>
    </xf>
    <xf numFmtId="0" fontId="41" fillId="22" borderId="0" applyNumberFormat="0" applyBorder="0" applyAlignment="0" applyProtection="0">
      <alignment vertical="center"/>
    </xf>
    <xf numFmtId="0" fontId="45" fillId="25" borderId="0" applyNumberFormat="0" applyBorder="0" applyAlignment="0" applyProtection="0">
      <alignment vertical="center"/>
    </xf>
    <xf numFmtId="0" fontId="48" fillId="0" borderId="0"/>
    <xf numFmtId="0" fontId="41" fillId="14" borderId="0" applyNumberFormat="0" applyBorder="0" applyAlignment="0" applyProtection="0">
      <alignment vertical="center"/>
    </xf>
    <xf numFmtId="0" fontId="41" fillId="22" borderId="0" applyNumberFormat="0" applyBorder="0" applyAlignment="0" applyProtection="0">
      <alignment vertical="center"/>
    </xf>
    <xf numFmtId="0" fontId="48" fillId="0" borderId="0"/>
    <xf numFmtId="0" fontId="65" fillId="0" borderId="14" applyNumberFormat="0" applyFill="0" applyAlignment="0" applyProtection="0">
      <alignment vertical="center"/>
    </xf>
    <xf numFmtId="0" fontId="50" fillId="23" borderId="0" applyNumberFormat="0" applyBorder="0" applyAlignment="0" applyProtection="0">
      <alignment vertical="center"/>
    </xf>
    <xf numFmtId="0" fontId="53" fillId="11" borderId="0" applyNumberFormat="0" applyBorder="0" applyAlignment="0" applyProtection="0">
      <alignment vertical="center"/>
    </xf>
    <xf numFmtId="0" fontId="2" fillId="0" borderId="0"/>
    <xf numFmtId="0" fontId="45" fillId="6" borderId="0" applyNumberFormat="0" applyBorder="0" applyAlignment="0" applyProtection="0">
      <alignment vertical="center"/>
    </xf>
    <xf numFmtId="0" fontId="41" fillId="15" borderId="0" applyNumberFormat="0" applyBorder="0" applyAlignment="0" applyProtection="0">
      <alignment vertical="center"/>
    </xf>
    <xf numFmtId="0" fontId="41" fillId="22" borderId="0" applyNumberFormat="0" applyBorder="0" applyAlignment="0" applyProtection="0">
      <alignment vertical="center"/>
    </xf>
    <xf numFmtId="0" fontId="1" fillId="0" borderId="0">
      <alignment vertical="center"/>
    </xf>
    <xf numFmtId="0" fontId="60" fillId="0" borderId="0">
      <alignment vertical="top"/>
    </xf>
    <xf numFmtId="0" fontId="41" fillId="8" borderId="0" applyNumberFormat="0" applyBorder="0" applyAlignment="0" applyProtection="0">
      <alignment vertical="center"/>
    </xf>
    <xf numFmtId="49" fontId="41" fillId="0" borderId="0" applyFont="0" applyFill="0" applyBorder="0" applyAlignment="0" applyProtection="0"/>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57" fillId="11" borderId="0" applyNumberFormat="0" applyBorder="0" applyAlignment="0" applyProtection="0"/>
    <xf numFmtId="0" fontId="54" fillId="0" borderId="0"/>
    <xf numFmtId="0" fontId="67" fillId="0" borderId="0" applyNumberFormat="0" applyFill="0" applyBorder="0" applyAlignment="0" applyProtection="0">
      <alignment vertical="center"/>
    </xf>
    <xf numFmtId="0" fontId="60" fillId="0" borderId="0">
      <alignment vertical="top"/>
    </xf>
    <xf numFmtId="0" fontId="41" fillId="12" borderId="0" applyNumberFormat="0" applyBorder="0" applyAlignment="0" applyProtection="0">
      <alignment vertical="center"/>
    </xf>
    <xf numFmtId="0" fontId="46" fillId="9" borderId="0" applyNumberFormat="0" applyBorder="0" applyAlignment="0" applyProtection="0">
      <alignment vertical="center"/>
    </xf>
    <xf numFmtId="49" fontId="2" fillId="0" borderId="0" applyFont="0" applyFill="0" applyBorder="0" applyAlignment="0" applyProtection="0"/>
    <xf numFmtId="0" fontId="41" fillId="12" borderId="0" applyNumberFormat="0" applyBorder="0" applyAlignment="0" applyProtection="0">
      <alignment vertical="center"/>
    </xf>
    <xf numFmtId="49" fontId="2" fillId="0" borderId="0" applyFont="0" applyFill="0" applyBorder="0" applyAlignment="0" applyProtection="0"/>
    <xf numFmtId="0" fontId="54" fillId="0" borderId="0"/>
    <xf numFmtId="0" fontId="47" fillId="0" borderId="0" applyBorder="0"/>
    <xf numFmtId="0" fontId="45" fillId="12" borderId="0" applyNumberFormat="0" applyBorder="0" applyAlignment="0" applyProtection="0">
      <alignment vertical="center"/>
    </xf>
    <xf numFmtId="0" fontId="2" fillId="0" borderId="0"/>
    <xf numFmtId="0" fontId="41" fillId="11" borderId="0" applyProtection="0">
      <alignment vertical="center"/>
    </xf>
    <xf numFmtId="0" fontId="47" fillId="0" borderId="0"/>
    <xf numFmtId="0" fontId="54" fillId="0" borderId="0"/>
    <xf numFmtId="0" fontId="41" fillId="20" borderId="15" applyNumberFormat="0" applyFont="0" applyAlignment="0" applyProtection="0">
      <alignment vertical="center"/>
    </xf>
    <xf numFmtId="0" fontId="60" fillId="0" borderId="0">
      <alignment vertical="top"/>
    </xf>
    <xf numFmtId="0" fontId="44" fillId="7" borderId="0" applyNumberFormat="0" applyBorder="0" applyAlignment="0" applyProtection="0">
      <alignment vertical="center"/>
    </xf>
    <xf numFmtId="0" fontId="54" fillId="0" borderId="0"/>
    <xf numFmtId="0" fontId="48" fillId="0" borderId="0"/>
    <xf numFmtId="0" fontId="45" fillId="6" borderId="0" applyNumberFormat="0" applyBorder="0" applyAlignment="0" applyProtection="0">
      <alignment vertical="center"/>
    </xf>
    <xf numFmtId="0" fontId="58" fillId="18" borderId="0" applyNumberFormat="0" applyBorder="0" applyAlignment="0" applyProtection="0"/>
    <xf numFmtId="0" fontId="51" fillId="0" borderId="0"/>
    <xf numFmtId="0" fontId="55" fillId="0" borderId="0" applyNumberFormat="0" applyFill="0" applyBorder="0" applyAlignment="0" applyProtection="0">
      <alignment vertical="center"/>
    </xf>
    <xf numFmtId="0" fontId="45" fillId="12" borderId="0" applyNumberFormat="0" applyBorder="0" applyAlignment="0" applyProtection="0">
      <alignment vertical="center"/>
    </xf>
    <xf numFmtId="43" fontId="135" fillId="0" borderId="0" applyFont="0" applyFill="0" applyBorder="0" applyAlignment="0" applyProtection="0">
      <alignment vertical="center"/>
    </xf>
    <xf numFmtId="0" fontId="51" fillId="0" borderId="0"/>
    <xf numFmtId="0" fontId="45" fillId="12" borderId="0" applyNumberFormat="0" applyBorder="0" applyAlignment="0" applyProtection="0">
      <alignment vertical="center"/>
    </xf>
    <xf numFmtId="0" fontId="60" fillId="0" borderId="0">
      <alignment vertical="top"/>
    </xf>
    <xf numFmtId="0" fontId="48" fillId="0" borderId="0"/>
    <xf numFmtId="0" fontId="41" fillId="12" borderId="0" applyNumberFormat="0" applyBorder="0" applyAlignment="0" applyProtection="0">
      <alignment vertical="center"/>
    </xf>
    <xf numFmtId="0" fontId="45" fillId="8" borderId="0" applyNumberFormat="0" applyBorder="0" applyAlignment="0" applyProtection="0">
      <alignment vertical="center"/>
    </xf>
    <xf numFmtId="0" fontId="48" fillId="0" borderId="0"/>
    <xf numFmtId="0" fontId="41" fillId="21" borderId="0" applyNumberFormat="0" applyBorder="0" applyAlignment="0" applyProtection="0">
      <alignment vertical="center"/>
    </xf>
    <xf numFmtId="0" fontId="48" fillId="0" borderId="0"/>
    <xf numFmtId="0" fontId="54" fillId="0" borderId="0"/>
    <xf numFmtId="0" fontId="51" fillId="0" borderId="0"/>
    <xf numFmtId="0" fontId="41" fillId="12" borderId="0" applyProtection="0">
      <alignment vertical="center"/>
    </xf>
    <xf numFmtId="0" fontId="50" fillId="8" borderId="0" applyNumberFormat="0" applyBorder="0" applyAlignment="0" applyProtection="0">
      <alignment vertical="center"/>
    </xf>
    <xf numFmtId="0" fontId="51" fillId="0" borderId="0"/>
    <xf numFmtId="0" fontId="69" fillId="6" borderId="0" applyNumberFormat="0" applyBorder="0" applyAlignment="0" applyProtection="0"/>
    <xf numFmtId="0" fontId="41" fillId="16" borderId="0" applyNumberFormat="0" applyBorder="0" applyAlignment="0" applyProtection="0">
      <alignment vertical="center"/>
    </xf>
    <xf numFmtId="0" fontId="51" fillId="0" borderId="0"/>
    <xf numFmtId="0" fontId="54" fillId="0" borderId="0"/>
    <xf numFmtId="0" fontId="54" fillId="0" borderId="0"/>
    <xf numFmtId="0" fontId="68" fillId="22"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41" fillId="6" borderId="0" applyNumberFormat="0" applyBorder="0" applyAlignment="0" applyProtection="0">
      <alignment vertical="center"/>
    </xf>
    <xf numFmtId="0" fontId="46" fillId="19" borderId="0" applyNumberFormat="0" applyBorder="0" applyAlignment="0" applyProtection="0">
      <alignment vertical="center"/>
    </xf>
    <xf numFmtId="0" fontId="50" fillId="10" borderId="0" applyNumberFormat="0" applyBorder="0" applyAlignment="0" applyProtection="0">
      <alignment vertical="center"/>
    </xf>
    <xf numFmtId="0" fontId="42" fillId="7" borderId="0" applyNumberFormat="0" applyBorder="0" applyAlignment="0" applyProtection="0">
      <alignment vertical="center"/>
    </xf>
    <xf numFmtId="0" fontId="60" fillId="0" borderId="0">
      <alignment vertical="top"/>
    </xf>
    <xf numFmtId="0" fontId="60" fillId="0" borderId="0">
      <alignment vertical="top"/>
    </xf>
    <xf numFmtId="0" fontId="56" fillId="11" borderId="0" applyProtection="0">
      <alignment vertical="center"/>
    </xf>
    <xf numFmtId="0" fontId="41" fillId="16" borderId="0" applyNumberFormat="0" applyBorder="0" applyAlignment="0" applyProtection="0">
      <alignment vertical="center"/>
    </xf>
    <xf numFmtId="0" fontId="60" fillId="0" borderId="0">
      <alignment vertical="top"/>
    </xf>
    <xf numFmtId="0" fontId="41" fillId="7" borderId="0" applyNumberFormat="0" applyBorder="0" applyAlignment="0" applyProtection="0">
      <alignment vertical="center"/>
    </xf>
    <xf numFmtId="0" fontId="42" fillId="7" borderId="0" applyNumberFormat="0" applyBorder="0" applyAlignment="0" applyProtection="0">
      <alignment vertical="center"/>
    </xf>
    <xf numFmtId="0" fontId="41" fillId="8" borderId="0" applyNumberFormat="0" applyBorder="0" applyAlignment="0" applyProtection="0">
      <alignment vertical="center"/>
    </xf>
    <xf numFmtId="0" fontId="70" fillId="0" borderId="0"/>
    <xf numFmtId="0" fontId="48" fillId="0" borderId="0"/>
    <xf numFmtId="0" fontId="47" fillId="0" borderId="0"/>
    <xf numFmtId="0" fontId="46" fillId="14" borderId="0" applyNumberFormat="0" applyBorder="0" applyAlignment="0" applyProtection="0">
      <alignment vertical="center"/>
    </xf>
    <xf numFmtId="0" fontId="47" fillId="0" borderId="0"/>
    <xf numFmtId="0" fontId="71" fillId="0" borderId="0"/>
    <xf numFmtId="0" fontId="45" fillId="25" borderId="0" applyNumberFormat="0" applyBorder="0" applyAlignment="0" applyProtection="0">
      <alignment vertical="center"/>
    </xf>
    <xf numFmtId="0" fontId="45" fillId="6" borderId="0" applyNumberFormat="0" applyBorder="0" applyAlignment="0" applyProtection="0">
      <alignment vertical="center"/>
    </xf>
    <xf numFmtId="0" fontId="47" fillId="0" borderId="0"/>
    <xf numFmtId="0" fontId="50" fillId="8" borderId="0" applyNumberFormat="0" applyBorder="0" applyAlignment="0" applyProtection="0">
      <alignment vertical="center"/>
    </xf>
    <xf numFmtId="0" fontId="47" fillId="0" borderId="0"/>
    <xf numFmtId="0" fontId="51" fillId="0" borderId="0"/>
    <xf numFmtId="0" fontId="50" fillId="17" borderId="0" applyNumberFormat="0" applyBorder="0" applyAlignment="0" applyProtection="0">
      <alignment vertical="center"/>
    </xf>
    <xf numFmtId="0" fontId="41" fillId="16" borderId="0" applyNumberFormat="0" applyBorder="0" applyAlignment="0" applyProtection="0">
      <alignment vertical="center"/>
    </xf>
    <xf numFmtId="0" fontId="43" fillId="16" borderId="0" applyNumberFormat="0" applyBorder="0" applyAlignment="0" applyProtection="0"/>
    <xf numFmtId="0" fontId="50" fillId="21" borderId="0" applyNumberFormat="0" applyBorder="0" applyAlignment="0" applyProtection="0">
      <alignment vertical="center"/>
    </xf>
    <xf numFmtId="0" fontId="50" fillId="10" borderId="0" applyNumberFormat="0" applyBorder="0" applyAlignment="0" applyProtection="0">
      <alignment vertical="center"/>
    </xf>
    <xf numFmtId="0" fontId="41" fillId="11"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50" fillId="15" borderId="0" applyNumberFormat="0" applyBorder="0" applyAlignment="0" applyProtection="0">
      <alignment vertical="center"/>
    </xf>
    <xf numFmtId="0" fontId="41" fillId="22" borderId="0" applyNumberFormat="0" applyBorder="0" applyAlignment="0" applyProtection="0">
      <alignment vertical="center"/>
    </xf>
    <xf numFmtId="0" fontId="41" fillId="11" borderId="0" applyNumberFormat="0" applyBorder="0" applyAlignment="0" applyProtection="0">
      <alignment vertical="center"/>
    </xf>
    <xf numFmtId="0" fontId="46" fillId="17" borderId="0" applyNumberFormat="0" applyBorder="0" applyAlignment="0" applyProtection="0">
      <alignment vertical="center"/>
    </xf>
    <xf numFmtId="0" fontId="41" fillId="7" borderId="0" applyNumberFormat="0" applyBorder="0" applyAlignment="0" applyProtection="0">
      <alignment vertical="center"/>
    </xf>
    <xf numFmtId="0" fontId="46" fillId="15" borderId="0" applyNumberFormat="0" applyBorder="0" applyAlignment="0" applyProtection="0">
      <alignment vertical="center"/>
    </xf>
    <xf numFmtId="0" fontId="46" fillId="1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15" borderId="0" applyNumberFormat="0" applyBorder="0" applyAlignment="0" applyProtection="0">
      <alignment vertical="center"/>
    </xf>
    <xf numFmtId="0" fontId="45" fillId="11" borderId="0" applyNumberFormat="0" applyBorder="0" applyAlignment="0" applyProtection="0">
      <alignment vertical="center"/>
    </xf>
    <xf numFmtId="0" fontId="46" fillId="17" borderId="0" applyNumberFormat="0" applyBorder="0" applyAlignment="0" applyProtection="0">
      <alignment vertical="center"/>
    </xf>
    <xf numFmtId="0" fontId="41" fillId="11"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50" fillId="17" borderId="0" applyProtection="0">
      <alignment vertical="center"/>
    </xf>
    <xf numFmtId="0" fontId="41" fillId="12" borderId="0" applyNumberFormat="0" applyBorder="0" applyAlignment="0" applyProtection="0">
      <alignment vertical="center"/>
    </xf>
    <xf numFmtId="0" fontId="2"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50" fillId="11" borderId="0" applyProtection="0">
      <alignment vertical="center"/>
    </xf>
    <xf numFmtId="0" fontId="50" fillId="17" borderId="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50" fillId="11" borderId="0" applyProtection="0">
      <alignment vertical="center"/>
    </xf>
    <xf numFmtId="0" fontId="46" fillId="17" borderId="0" applyNumberFormat="0" applyBorder="0" applyAlignment="0" applyProtection="0">
      <alignment vertical="center"/>
    </xf>
    <xf numFmtId="0" fontId="41" fillId="8" borderId="0" applyNumberFormat="0" applyBorder="0" applyAlignment="0" applyProtection="0">
      <alignment vertical="center"/>
    </xf>
    <xf numFmtId="0" fontId="50" fillId="8" borderId="0" applyProtection="0">
      <alignment vertical="center"/>
    </xf>
    <xf numFmtId="0" fontId="42" fillId="7"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16" borderId="0" applyProtection="0">
      <alignment vertical="center"/>
    </xf>
    <xf numFmtId="0" fontId="41" fillId="16" borderId="0" applyNumberFormat="0" applyBorder="0" applyAlignment="0" applyProtection="0">
      <alignment vertical="center"/>
    </xf>
    <xf numFmtId="0" fontId="45" fillId="14" borderId="0" applyNumberFormat="0" applyBorder="0" applyAlignment="0" applyProtection="0">
      <alignment vertical="center"/>
    </xf>
    <xf numFmtId="0" fontId="46" fillId="14" borderId="0" applyNumberFormat="0" applyBorder="0" applyAlignment="0" applyProtection="0">
      <alignment vertical="center"/>
    </xf>
    <xf numFmtId="0" fontId="45" fillId="16" borderId="0" applyNumberFormat="0" applyBorder="0" applyAlignment="0" applyProtection="0">
      <alignment vertical="center"/>
    </xf>
    <xf numFmtId="0" fontId="44" fillId="7" borderId="0" applyNumberFormat="0" applyBorder="0" applyAlignment="0" applyProtection="0">
      <alignment vertical="center"/>
    </xf>
    <xf numFmtId="0" fontId="41" fillId="16" borderId="0" applyNumberFormat="0" applyBorder="0" applyAlignment="0" applyProtection="0">
      <alignment vertical="center"/>
    </xf>
    <xf numFmtId="0" fontId="44" fillId="7" borderId="0" applyNumberFormat="0" applyBorder="0" applyAlignment="0" applyProtection="0">
      <alignment vertical="center"/>
    </xf>
    <xf numFmtId="0" fontId="41" fillId="16" borderId="0" applyNumberFormat="0" applyBorder="0" applyAlignment="0" applyProtection="0">
      <alignment vertical="center"/>
    </xf>
    <xf numFmtId="0" fontId="44" fillId="7" borderId="0" applyNumberFormat="0" applyBorder="0" applyAlignment="0" applyProtection="0">
      <alignment vertical="center"/>
    </xf>
    <xf numFmtId="0" fontId="45" fillId="16" borderId="0" applyNumberFormat="0" applyBorder="0" applyAlignment="0" applyProtection="0">
      <alignment vertical="center"/>
    </xf>
    <xf numFmtId="0" fontId="41" fillId="14" borderId="0" applyProtection="0">
      <alignment vertical="center"/>
    </xf>
    <xf numFmtId="0" fontId="56" fillId="11" borderId="0" applyNumberFormat="0" applyBorder="0" applyAlignment="0" applyProtection="0">
      <alignment vertical="center"/>
    </xf>
    <xf numFmtId="0" fontId="45" fillId="16" borderId="0" applyNumberFormat="0" applyBorder="0" applyAlignment="0" applyProtection="0">
      <alignment vertical="center"/>
    </xf>
    <xf numFmtId="0" fontId="41" fillId="14" borderId="0" applyNumberFormat="0" applyBorder="0" applyAlignment="0" applyProtection="0">
      <alignment vertical="center"/>
    </xf>
    <xf numFmtId="0" fontId="46" fillId="15" borderId="0" applyNumberFormat="0" applyBorder="0" applyAlignment="0" applyProtection="0">
      <alignment vertical="center"/>
    </xf>
    <xf numFmtId="0" fontId="56" fillId="11" borderId="0" applyNumberFormat="0" applyBorder="0" applyAlignment="0" applyProtection="0">
      <alignment vertical="center"/>
    </xf>
    <xf numFmtId="0" fontId="45" fillId="16" borderId="0" applyNumberFormat="0" applyBorder="0" applyAlignment="0" applyProtection="0">
      <alignment vertical="center"/>
    </xf>
    <xf numFmtId="0" fontId="41" fillId="14" borderId="0" applyNumberFormat="0" applyBorder="0" applyAlignment="0" applyProtection="0">
      <alignment vertical="center"/>
    </xf>
    <xf numFmtId="0" fontId="45" fillId="16" borderId="0" applyNumberFormat="0" applyBorder="0" applyAlignment="0" applyProtection="0">
      <alignment vertical="center"/>
    </xf>
    <xf numFmtId="0" fontId="46" fillId="19" borderId="0" applyNumberFormat="0" applyBorder="0" applyAlignment="0" applyProtection="0">
      <alignment vertical="center"/>
    </xf>
    <xf numFmtId="0" fontId="41" fillId="8" borderId="0" applyNumberFormat="0" applyBorder="0" applyAlignment="0" applyProtection="0">
      <alignment vertical="center"/>
    </xf>
    <xf numFmtId="0" fontId="41" fillId="16" borderId="0" applyProtection="0">
      <alignment vertical="center"/>
    </xf>
    <xf numFmtId="0" fontId="50" fillId="19" borderId="0" applyNumberFormat="0" applyBorder="0" applyAlignment="0" applyProtection="0">
      <alignment vertical="center"/>
    </xf>
    <xf numFmtId="0" fontId="41" fillId="16" borderId="0" applyProtection="0">
      <alignment vertical="center"/>
    </xf>
    <xf numFmtId="0" fontId="44" fillId="7" borderId="0" applyNumberFormat="0" applyBorder="0" applyAlignment="0" applyProtection="0">
      <alignment vertical="center"/>
    </xf>
    <xf numFmtId="0" fontId="50" fillId="19" borderId="0" applyNumberFormat="0" applyBorder="0" applyAlignment="0" applyProtection="0">
      <alignment vertical="center"/>
    </xf>
    <xf numFmtId="0" fontId="42" fillId="7" borderId="0" applyNumberFormat="0" applyBorder="0" applyAlignment="0" applyProtection="0">
      <alignment vertical="center"/>
    </xf>
    <xf numFmtId="0" fontId="45" fillId="16" borderId="0" applyNumberFormat="0" applyBorder="0" applyAlignment="0" applyProtection="0">
      <alignment vertical="center"/>
    </xf>
    <xf numFmtId="0" fontId="50" fillId="17" borderId="0" applyNumberFormat="0" applyBorder="0" applyAlignment="0" applyProtection="0">
      <alignment vertical="center"/>
    </xf>
    <xf numFmtId="0" fontId="43" fillId="16" borderId="0" applyNumberFormat="0" applyBorder="0" applyAlignment="0" applyProtection="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5" fillId="11" borderId="0" applyNumberFormat="0" applyBorder="0" applyAlignment="0" applyProtection="0">
      <alignment vertical="center"/>
    </xf>
    <xf numFmtId="0" fontId="41" fillId="14" borderId="0" applyProtection="0">
      <alignment vertical="center"/>
    </xf>
    <xf numFmtId="0" fontId="41" fillId="7"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2" fillId="7" borderId="0" applyNumberFormat="0" applyBorder="0" applyAlignment="0" applyProtection="0">
      <alignment vertical="center"/>
    </xf>
    <xf numFmtId="0" fontId="46" fillId="15" borderId="0" applyNumberFormat="0" applyBorder="0" applyAlignment="0" applyProtection="0">
      <alignment vertical="center"/>
    </xf>
    <xf numFmtId="0" fontId="45" fillId="7" borderId="0" applyNumberFormat="0" applyBorder="0" applyAlignment="0" applyProtection="0">
      <alignment vertical="center"/>
    </xf>
    <xf numFmtId="193" fontId="47" fillId="0" borderId="0"/>
    <xf numFmtId="0" fontId="41" fillId="1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50" fillId="23" borderId="0" applyNumberFormat="0" applyBorder="0" applyAlignment="0" applyProtection="0">
      <alignment vertical="center"/>
    </xf>
    <xf numFmtId="0" fontId="45" fillId="7" borderId="0" applyNumberFormat="0" applyBorder="0" applyAlignment="0" applyProtection="0">
      <alignment vertical="center"/>
    </xf>
    <xf numFmtId="0" fontId="42" fillId="7" borderId="0" applyNumberFormat="0" applyBorder="0" applyAlignment="0" applyProtection="0">
      <alignment vertical="center"/>
    </xf>
    <xf numFmtId="0" fontId="50" fillId="26" borderId="0" applyNumberFormat="0" applyBorder="0" applyAlignment="0" applyProtection="0">
      <alignment vertical="center"/>
    </xf>
    <xf numFmtId="0" fontId="45" fillId="7" borderId="0" applyNumberFormat="0" applyBorder="0" applyAlignment="0" applyProtection="0">
      <alignment vertical="center"/>
    </xf>
    <xf numFmtId="0" fontId="41" fillId="14" borderId="0" applyProtection="0">
      <alignment vertical="center"/>
    </xf>
    <xf numFmtId="0" fontId="45" fillId="6" borderId="0" applyNumberFormat="0" applyBorder="0" applyAlignment="0" applyProtection="0">
      <alignment vertical="center"/>
    </xf>
    <xf numFmtId="0" fontId="41" fillId="14" borderId="0" applyProtection="0">
      <alignment vertical="center"/>
    </xf>
    <xf numFmtId="0" fontId="45" fillId="7" borderId="0" applyNumberFormat="0" applyBorder="0" applyAlignment="0" applyProtection="0">
      <alignment vertical="center"/>
    </xf>
    <xf numFmtId="0" fontId="135" fillId="0" borderId="0"/>
    <xf numFmtId="0" fontId="2" fillId="0" borderId="0">
      <alignment vertical="center"/>
    </xf>
    <xf numFmtId="0" fontId="41" fillId="7" borderId="0" applyNumberFormat="0" applyBorder="0" applyAlignment="0" applyProtection="0">
      <alignment vertical="center"/>
    </xf>
    <xf numFmtId="0" fontId="50" fillId="15" borderId="0" applyNumberFormat="0" applyBorder="0" applyAlignment="0" applyProtection="0">
      <alignment vertical="center"/>
    </xf>
    <xf numFmtId="0" fontId="42" fillId="7" borderId="0" applyNumberFormat="0" applyBorder="0" applyAlignment="0" applyProtection="0">
      <alignment vertical="center"/>
    </xf>
    <xf numFmtId="0" fontId="41" fillId="20" borderId="0" applyNumberFormat="0" applyBorder="0" applyAlignment="0" applyProtection="0">
      <alignment vertical="center"/>
    </xf>
    <xf numFmtId="0" fontId="2" fillId="0" borderId="0"/>
    <xf numFmtId="0" fontId="41" fillId="11" borderId="0" applyNumberFormat="0" applyBorder="0" applyAlignment="0" applyProtection="0">
      <alignment vertical="center"/>
    </xf>
    <xf numFmtId="0" fontId="45" fillId="12" borderId="0" applyNumberFormat="0" applyBorder="0" applyAlignment="0" applyProtection="0">
      <alignment vertical="center"/>
    </xf>
    <xf numFmtId="0" fontId="50" fillId="10" borderId="0" applyNumberFormat="0" applyBorder="0" applyAlignment="0" applyProtection="0">
      <alignment vertical="center"/>
    </xf>
    <xf numFmtId="194" fontId="2" fillId="0" borderId="0" applyFont="0" applyFill="0" applyBorder="0" applyAlignment="0" applyProtection="0"/>
    <xf numFmtId="0" fontId="46" fillId="10" borderId="0" applyNumberFormat="0" applyBorder="0" applyAlignment="0" applyProtection="0">
      <alignment vertical="center"/>
    </xf>
    <xf numFmtId="0" fontId="50" fillId="10"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1" fillId="11" borderId="0" applyProtection="0">
      <alignment vertical="center"/>
    </xf>
    <xf numFmtId="0" fontId="41" fillId="11" borderId="0" applyProtection="0">
      <alignment vertical="center"/>
    </xf>
    <xf numFmtId="0" fontId="50" fillId="6" borderId="0" applyProtection="0">
      <alignment vertical="center"/>
    </xf>
    <xf numFmtId="0" fontId="2" fillId="0" borderId="0"/>
    <xf numFmtId="0" fontId="41" fillId="20" borderId="0" applyNumberFormat="0" applyBorder="0" applyAlignment="0" applyProtection="0">
      <alignment vertical="center"/>
    </xf>
    <xf numFmtId="0" fontId="50" fillId="26" borderId="0" applyNumberFormat="0" applyBorder="0" applyAlignment="0" applyProtection="0">
      <alignment vertical="center"/>
    </xf>
    <xf numFmtId="0" fontId="41" fillId="20" borderId="0" applyNumberFormat="0" applyBorder="0" applyAlignment="0" applyProtection="0">
      <alignment vertical="center"/>
    </xf>
    <xf numFmtId="0" fontId="46" fillId="26" borderId="0" applyNumberFormat="0" applyBorder="0" applyAlignment="0" applyProtection="0">
      <alignment vertical="center"/>
    </xf>
    <xf numFmtId="0" fontId="2" fillId="0" borderId="0"/>
    <xf numFmtId="0" fontId="41" fillId="12" borderId="0" applyProtection="0">
      <alignment vertical="center"/>
    </xf>
    <xf numFmtId="0" fontId="41" fillId="12" borderId="0" applyNumberFormat="0" applyBorder="0" applyAlignment="0" applyProtection="0">
      <alignment vertical="center"/>
    </xf>
    <xf numFmtId="0" fontId="45" fillId="6" borderId="0" applyNumberFormat="0" applyBorder="0" applyAlignment="0" applyProtection="0">
      <alignment vertical="center"/>
    </xf>
    <xf numFmtId="0" fontId="45" fillId="12" borderId="0" applyNumberFormat="0" applyBorder="0" applyAlignment="0" applyProtection="0">
      <alignment vertical="center"/>
    </xf>
    <xf numFmtId="0" fontId="46" fillId="26" borderId="0" applyNumberFormat="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41" fillId="12" borderId="0" applyProtection="0">
      <alignment vertical="center"/>
    </xf>
    <xf numFmtId="0" fontId="45" fillId="12" borderId="0" applyNumberFormat="0" applyBorder="0" applyAlignment="0" applyProtection="0">
      <alignment vertical="center"/>
    </xf>
    <xf numFmtId="0" fontId="41" fillId="12" borderId="0" applyNumberFormat="0" applyBorder="0" applyAlignment="0" applyProtection="0">
      <alignment vertical="center"/>
    </xf>
    <xf numFmtId="0" fontId="50" fillId="14" borderId="0" applyProtection="0">
      <alignment vertical="center"/>
    </xf>
    <xf numFmtId="0" fontId="41" fillId="16" borderId="0" applyNumberFormat="0" applyBorder="0" applyAlignment="0" applyProtection="0">
      <alignment vertical="center"/>
    </xf>
    <xf numFmtId="0" fontId="2" fillId="0" borderId="0"/>
    <xf numFmtId="0" fontId="41" fillId="22" borderId="0" applyProtection="0">
      <alignment vertical="center"/>
    </xf>
    <xf numFmtId="0" fontId="46" fillId="19" borderId="0" applyNumberFormat="0" applyBorder="0" applyAlignment="0" applyProtection="0">
      <alignment vertical="center"/>
    </xf>
    <xf numFmtId="0" fontId="41" fillId="8" borderId="0" applyNumberFormat="0" applyBorder="0" applyAlignment="0" applyProtection="0">
      <alignment vertical="center"/>
    </xf>
    <xf numFmtId="0" fontId="44" fillId="7" borderId="0" applyNumberFormat="0" applyBorder="0" applyAlignment="0" applyProtection="0">
      <alignment vertical="center"/>
    </xf>
    <xf numFmtId="0" fontId="45" fillId="22" borderId="0" applyNumberFormat="0" applyBorder="0" applyAlignment="0" applyProtection="0">
      <alignment vertical="center"/>
    </xf>
    <xf numFmtId="0" fontId="72" fillId="22" borderId="0" applyNumberFormat="0" applyBorder="0" applyAlignment="0" applyProtection="0">
      <alignment vertical="center"/>
    </xf>
    <xf numFmtId="0" fontId="41" fillId="14" borderId="0" applyNumberFormat="0" applyBorder="0" applyAlignment="0" applyProtection="0">
      <alignment vertical="center"/>
    </xf>
    <xf numFmtId="0" fontId="41" fillId="22" borderId="0" applyNumberFormat="0" applyBorder="0" applyAlignment="0" applyProtection="0">
      <alignment vertical="center"/>
    </xf>
    <xf numFmtId="0" fontId="41" fillId="14" borderId="0" applyNumberFormat="0" applyBorder="0" applyAlignment="0" applyProtection="0">
      <alignment vertical="center"/>
    </xf>
    <xf numFmtId="0" fontId="2" fillId="0" borderId="0">
      <alignment vertical="center"/>
    </xf>
    <xf numFmtId="0" fontId="56" fillId="11" borderId="0" applyNumberFormat="0" applyBorder="0" applyAlignment="0" applyProtection="0">
      <alignment vertical="center"/>
    </xf>
    <xf numFmtId="0" fontId="41" fillId="22" borderId="0" applyNumberFormat="0" applyBorder="0" applyAlignment="0" applyProtection="0">
      <alignment vertical="center"/>
    </xf>
    <xf numFmtId="0" fontId="56" fillId="11" borderId="0" applyNumberFormat="0" applyBorder="0" applyAlignment="0" applyProtection="0">
      <alignment vertical="center"/>
    </xf>
    <xf numFmtId="0" fontId="41" fillId="8" borderId="0" applyNumberFormat="0" applyBorder="0" applyAlignment="0" applyProtection="0">
      <alignment vertical="center"/>
    </xf>
    <xf numFmtId="0" fontId="56" fillId="11" borderId="0" applyNumberFormat="0" applyBorder="0" applyAlignment="0" applyProtection="0">
      <alignment vertical="center"/>
    </xf>
    <xf numFmtId="0" fontId="45" fillId="22" borderId="0" applyNumberFormat="0" applyBorder="0" applyAlignment="0" applyProtection="0">
      <alignment vertical="center"/>
    </xf>
    <xf numFmtId="0" fontId="41" fillId="15" borderId="0" applyNumberFormat="0" applyBorder="0" applyAlignment="0" applyProtection="0">
      <alignment vertical="center"/>
    </xf>
    <xf numFmtId="0" fontId="45" fillId="22" borderId="0" applyNumberFormat="0" applyBorder="0" applyAlignment="0" applyProtection="0">
      <alignment vertical="center"/>
    </xf>
    <xf numFmtId="0" fontId="41" fillId="23" borderId="0" applyNumberFormat="0" applyBorder="0" applyAlignment="0" applyProtection="0">
      <alignment vertical="center"/>
    </xf>
    <xf numFmtId="0" fontId="45" fillId="22" borderId="0" applyNumberFormat="0" applyBorder="0" applyAlignment="0" applyProtection="0">
      <alignment vertical="center"/>
    </xf>
    <xf numFmtId="0" fontId="41" fillId="12" borderId="0" applyNumberFormat="0" applyBorder="0" applyAlignment="0" applyProtection="0">
      <alignment vertical="center"/>
    </xf>
    <xf numFmtId="0" fontId="45" fillId="22" borderId="0" applyNumberFormat="0" applyBorder="0" applyAlignment="0" applyProtection="0">
      <alignment vertical="center"/>
    </xf>
    <xf numFmtId="0" fontId="41" fillId="6" borderId="0" applyNumberFormat="0" applyBorder="0" applyAlignment="0" applyProtection="0">
      <alignment vertical="center"/>
    </xf>
    <xf numFmtId="0" fontId="41" fillId="22" borderId="0" applyProtection="0">
      <alignment vertical="center"/>
    </xf>
    <xf numFmtId="0" fontId="41" fillId="25" borderId="0" applyNumberFormat="0" applyBorder="0" applyAlignment="0" applyProtection="0">
      <alignment vertical="center"/>
    </xf>
    <xf numFmtId="0" fontId="41" fillId="22" borderId="0" applyProtection="0">
      <alignment vertical="center"/>
    </xf>
    <xf numFmtId="0" fontId="45" fillId="22" borderId="0" applyNumberFormat="0" applyBorder="0" applyAlignment="0" applyProtection="0">
      <alignment vertical="center"/>
    </xf>
    <xf numFmtId="0" fontId="41" fillId="22" borderId="0" applyNumberFormat="0" applyBorder="0" applyAlignment="0" applyProtection="0">
      <alignment vertical="center"/>
    </xf>
    <xf numFmtId="0" fontId="50" fillId="11" borderId="0" applyProtection="0">
      <alignment vertical="center"/>
    </xf>
    <xf numFmtId="0" fontId="41" fillId="22" borderId="0" applyNumberFormat="0" applyBorder="0" applyAlignment="0" applyProtection="0">
      <alignment vertical="center"/>
    </xf>
    <xf numFmtId="0" fontId="46" fillId="19" borderId="0" applyNumberFormat="0" applyBorder="0" applyAlignment="0" applyProtection="0">
      <alignment vertical="center"/>
    </xf>
    <xf numFmtId="0" fontId="41" fillId="8" borderId="0" applyProtection="0">
      <alignment vertical="center"/>
    </xf>
    <xf numFmtId="0" fontId="41" fillId="23" borderId="0" applyNumberFormat="0" applyBorder="0" applyAlignment="0" applyProtection="0">
      <alignment vertical="center"/>
    </xf>
    <xf numFmtId="0" fontId="2" fillId="0" borderId="0"/>
    <xf numFmtId="0" fontId="41" fillId="16" borderId="0" applyNumberFormat="0" applyBorder="0" applyAlignment="0" applyProtection="0">
      <alignment vertical="center"/>
    </xf>
    <xf numFmtId="0" fontId="43" fillId="20" borderId="0" applyNumberFormat="0" applyBorder="0" applyAlignment="0" applyProtection="0"/>
    <xf numFmtId="0" fontId="41" fillId="8" borderId="0" applyNumberFormat="0" applyBorder="0" applyAlignment="0" applyProtection="0">
      <alignment vertical="center"/>
    </xf>
    <xf numFmtId="0" fontId="41" fillId="23" borderId="0" applyNumberFormat="0" applyBorder="0" applyAlignment="0" applyProtection="0">
      <alignment vertical="center"/>
    </xf>
    <xf numFmtId="0" fontId="45"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5" fillId="8" borderId="0" applyNumberFormat="0" applyBorder="0" applyAlignment="0" applyProtection="0">
      <alignment vertical="center"/>
    </xf>
    <xf numFmtId="0" fontId="41" fillId="22" borderId="0" applyNumberFormat="0" applyBorder="0" applyAlignment="0" applyProtection="0">
      <alignment vertical="center"/>
    </xf>
    <xf numFmtId="0" fontId="43" fillId="20" borderId="0" applyNumberFormat="0" applyBorder="0" applyAlignment="0" applyProtection="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1" fillId="21" borderId="0" applyNumberFormat="0" applyBorder="0" applyAlignment="0" applyProtection="0">
      <alignment vertical="center"/>
    </xf>
    <xf numFmtId="0" fontId="41" fillId="8" borderId="0" applyProtection="0">
      <alignment vertical="center"/>
    </xf>
    <xf numFmtId="0" fontId="41" fillId="12" borderId="0" applyNumberFormat="0" applyBorder="0" applyAlignment="0" applyProtection="0">
      <alignment vertical="center"/>
    </xf>
    <xf numFmtId="0" fontId="43" fillId="11" borderId="0" applyNumberFormat="0" applyBorder="0" applyAlignment="0" applyProtection="0"/>
    <xf numFmtId="0" fontId="41" fillId="8" borderId="0" applyProtection="0">
      <alignment vertical="center"/>
    </xf>
    <xf numFmtId="0" fontId="50" fillId="8" borderId="0" applyProtection="0">
      <alignment vertical="center"/>
    </xf>
    <xf numFmtId="0" fontId="50" fillId="12" borderId="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50" fillId="10" borderId="0" applyNumberFormat="0" applyBorder="0" applyAlignment="0" applyProtection="0">
      <alignment vertical="center"/>
    </xf>
    <xf numFmtId="0" fontId="41" fillId="11" borderId="0" applyNumberFormat="0" applyBorder="0" applyAlignment="0" applyProtection="0">
      <alignment vertical="center"/>
    </xf>
    <xf numFmtId="0" fontId="77" fillId="21" borderId="0" applyNumberFormat="0" applyBorder="0" applyAlignment="0" applyProtection="0">
      <alignment vertical="center"/>
    </xf>
    <xf numFmtId="0" fontId="42" fillId="7" borderId="0" applyNumberFormat="0" applyBorder="0" applyAlignment="0" applyProtection="0">
      <alignment vertical="center"/>
    </xf>
    <xf numFmtId="0" fontId="41" fillId="20" borderId="0" applyNumberFormat="0" applyBorder="0" applyAlignment="0" applyProtection="0">
      <alignment vertical="center"/>
    </xf>
    <xf numFmtId="0" fontId="41" fillId="12" borderId="0" applyNumberFormat="0" applyBorder="0" applyAlignment="0" applyProtection="0">
      <alignment vertical="center"/>
    </xf>
    <xf numFmtId="0" fontId="64" fillId="23" borderId="16" applyNumberFormat="0" applyAlignment="0" applyProtection="0">
      <alignment vertical="center"/>
    </xf>
    <xf numFmtId="0" fontId="41" fillId="16" borderId="0" applyNumberFormat="0" applyBorder="0" applyAlignment="0" applyProtection="0">
      <alignment vertical="center"/>
    </xf>
    <xf numFmtId="0" fontId="68" fillId="22"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41" fillId="6" borderId="0" applyProtection="0">
      <alignment vertical="center"/>
    </xf>
    <xf numFmtId="0" fontId="61" fillId="24" borderId="16" applyNumberFormat="0" applyAlignment="0" applyProtection="0">
      <alignment vertical="center"/>
    </xf>
    <xf numFmtId="0" fontId="41" fillId="8" borderId="0" applyNumberFormat="0" applyBorder="0" applyAlignment="0" applyProtection="0">
      <alignment vertical="center"/>
    </xf>
    <xf numFmtId="0" fontId="74" fillId="0" borderId="0"/>
    <xf numFmtId="0" fontId="53" fillId="11" borderId="0" applyNumberFormat="0" applyBorder="0" applyAlignment="0" applyProtection="0">
      <alignment vertical="center"/>
    </xf>
    <xf numFmtId="0" fontId="41" fillId="6" borderId="0" applyNumberFormat="0" applyBorder="0" applyAlignment="0" applyProtection="0">
      <alignment vertical="center"/>
    </xf>
    <xf numFmtId="0" fontId="61" fillId="24" borderId="16" applyNumberFormat="0" applyAlignment="0" applyProtection="0">
      <alignment vertical="center"/>
    </xf>
    <xf numFmtId="0" fontId="73" fillId="7"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53" fillId="11" borderId="0" applyNumberFormat="0" applyBorder="0" applyAlignment="0" applyProtection="0">
      <alignment vertical="center"/>
    </xf>
    <xf numFmtId="0" fontId="41" fillId="8" borderId="0" applyProtection="0">
      <alignment vertical="center"/>
    </xf>
    <xf numFmtId="0" fontId="56" fillId="11"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11" borderId="0" applyNumberFormat="0" applyBorder="0" applyAlignment="0" applyProtection="0">
      <alignment vertical="center"/>
    </xf>
    <xf numFmtId="0" fontId="59" fillId="21" borderId="0" applyNumberFormat="0" applyBorder="0" applyAlignment="0" applyProtection="0">
      <alignment vertical="center"/>
    </xf>
    <xf numFmtId="0" fontId="50" fillId="9" borderId="0" applyNumberFormat="0" applyBorder="0" applyAlignment="0" applyProtection="0">
      <alignment vertical="center"/>
    </xf>
    <xf numFmtId="0" fontId="41" fillId="12" borderId="0" applyNumberFormat="0" applyBorder="0" applyAlignment="0" applyProtection="0">
      <alignment vertical="center"/>
    </xf>
    <xf numFmtId="198" fontId="75" fillId="0" borderId="0"/>
    <xf numFmtId="0" fontId="41" fillId="20" borderId="0" applyNumberFormat="0" applyBorder="0" applyAlignment="0" applyProtection="0">
      <alignment vertical="center"/>
    </xf>
    <xf numFmtId="0" fontId="41" fillId="12" borderId="0" applyNumberFormat="0" applyBorder="0" applyAlignment="0" applyProtection="0">
      <alignment vertical="center"/>
    </xf>
    <xf numFmtId="0" fontId="2" fillId="0" borderId="0">
      <alignment vertical="center"/>
    </xf>
    <xf numFmtId="0" fontId="71" fillId="0" borderId="0"/>
    <xf numFmtId="0" fontId="50" fillId="10" borderId="0" applyNumberFormat="0" applyBorder="0" applyAlignment="0" applyProtection="0">
      <alignment vertical="center"/>
    </xf>
    <xf numFmtId="0" fontId="53" fillId="11" borderId="0" applyNumberFormat="0" applyBorder="0" applyAlignment="0" applyProtection="0">
      <alignment vertical="center"/>
    </xf>
    <xf numFmtId="0" fontId="45" fillId="6" borderId="0" applyNumberFormat="0" applyBorder="0" applyAlignment="0" applyProtection="0">
      <alignment vertical="center"/>
    </xf>
    <xf numFmtId="0" fontId="41" fillId="12" borderId="0" applyNumberFormat="0" applyBorder="0" applyAlignment="0" applyProtection="0">
      <alignment vertical="center"/>
    </xf>
    <xf numFmtId="0" fontId="44" fillId="7" borderId="0" applyNumberFormat="0" applyBorder="0" applyAlignment="0" applyProtection="0">
      <alignment vertical="center"/>
    </xf>
    <xf numFmtId="0" fontId="41" fillId="6" borderId="0" applyNumberFormat="0" applyBorder="0" applyAlignment="0" applyProtection="0">
      <alignment vertical="center"/>
    </xf>
    <xf numFmtId="4" fontId="41" fillId="0" borderId="0" applyFont="0" applyFill="0" applyBorder="0" applyAlignment="0" applyProtection="0"/>
    <xf numFmtId="0" fontId="41" fillId="20" borderId="0" applyNumberFormat="0" applyBorder="0" applyAlignment="0" applyProtection="0">
      <alignment vertical="center"/>
    </xf>
    <xf numFmtId="193" fontId="47" fillId="0" borderId="0"/>
    <xf numFmtId="0" fontId="41" fillId="12" borderId="0" applyNumberFormat="0" applyBorder="0" applyAlignment="0" applyProtection="0">
      <alignment vertical="center"/>
    </xf>
    <xf numFmtId="0" fontId="41" fillId="16" borderId="0" applyNumberFormat="0" applyBorder="0" applyAlignment="0" applyProtection="0">
      <alignment vertical="center"/>
    </xf>
    <xf numFmtId="0" fontId="41" fillId="11" borderId="0" applyNumberFormat="0" applyBorder="0" applyAlignment="0" applyProtection="0">
      <alignment vertical="center"/>
    </xf>
    <xf numFmtId="0" fontId="42" fillId="7" borderId="0" applyNumberFormat="0" applyBorder="0" applyAlignment="0" applyProtection="0">
      <alignment vertical="center"/>
    </xf>
    <xf numFmtId="0" fontId="41" fillId="6"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76" fillId="0" borderId="0" applyProtection="0">
      <alignment vertical="center"/>
    </xf>
    <xf numFmtId="0" fontId="41" fillId="0" borderId="0">
      <alignment vertical="center"/>
    </xf>
    <xf numFmtId="0" fontId="41" fillId="6" borderId="0" applyNumberFormat="0" applyBorder="0" applyAlignment="0" applyProtection="0">
      <alignment vertical="center"/>
    </xf>
    <xf numFmtId="0" fontId="76" fillId="0" borderId="0" applyNumberFormat="0" applyFill="0" applyBorder="0" applyAlignment="0" applyProtection="0">
      <alignment vertical="center"/>
    </xf>
    <xf numFmtId="0" fontId="41" fillId="6" borderId="0" applyNumberFormat="0" applyBorder="0" applyAlignment="0" applyProtection="0">
      <alignment vertical="center"/>
    </xf>
    <xf numFmtId="0" fontId="76" fillId="0" borderId="0" applyNumberFormat="0" applyFill="0" applyBorder="0" applyAlignment="0" applyProtection="0">
      <alignment vertical="center"/>
    </xf>
    <xf numFmtId="0" fontId="41" fillId="25" borderId="0" applyNumberFormat="0" applyBorder="0" applyAlignment="0" applyProtection="0">
      <alignment vertical="center"/>
    </xf>
    <xf numFmtId="0" fontId="76" fillId="0" borderId="0" applyNumberFormat="0" applyFill="0" applyBorder="0" applyAlignment="0" applyProtection="0">
      <alignment vertical="center"/>
    </xf>
    <xf numFmtId="0" fontId="41" fillId="25" borderId="0" applyNumberFormat="0" applyBorder="0" applyAlignment="0" applyProtection="0">
      <alignment vertical="center"/>
    </xf>
    <xf numFmtId="0" fontId="41" fillId="6" borderId="0" applyProtection="0">
      <alignment vertical="center"/>
    </xf>
    <xf numFmtId="0" fontId="41" fillId="6" borderId="0" applyNumberFormat="0" applyBorder="0" applyAlignment="0" applyProtection="0">
      <alignment vertical="center"/>
    </xf>
    <xf numFmtId="0" fontId="46" fillId="14" borderId="0" applyNumberFormat="0" applyBorder="0" applyAlignment="0" applyProtection="0">
      <alignment vertical="center"/>
    </xf>
    <xf numFmtId="0" fontId="71" fillId="0" borderId="0"/>
    <xf numFmtId="0" fontId="2" fillId="0" borderId="0"/>
    <xf numFmtId="0" fontId="41" fillId="25"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5" fillId="6" borderId="0" applyNumberFormat="0" applyBorder="0" applyAlignment="0" applyProtection="0">
      <alignment vertical="center"/>
    </xf>
    <xf numFmtId="0" fontId="71" fillId="0" borderId="0"/>
    <xf numFmtId="0" fontId="41" fillId="25" borderId="0" applyNumberFormat="0" applyBorder="0" applyAlignment="0" applyProtection="0">
      <alignment vertical="center"/>
    </xf>
    <xf numFmtId="0" fontId="45" fillId="6" borderId="0" applyNumberFormat="0" applyBorder="0" applyAlignment="0" applyProtection="0">
      <alignment vertical="center"/>
    </xf>
    <xf numFmtId="0" fontId="13" fillId="0" borderId="0">
      <alignment vertical="center"/>
    </xf>
    <xf numFmtId="0" fontId="41" fillId="6" borderId="0" applyProtection="0">
      <alignment vertical="center"/>
    </xf>
    <xf numFmtId="0" fontId="41" fillId="6" borderId="0" applyProtection="0">
      <alignment vertical="center"/>
    </xf>
    <xf numFmtId="9" fontId="41" fillId="0" borderId="0" applyFont="0" applyFill="0" applyBorder="0" applyAlignment="0" applyProtection="0"/>
    <xf numFmtId="0" fontId="45" fillId="6" borderId="0" applyNumberFormat="0" applyBorder="0" applyAlignment="0" applyProtection="0">
      <alignment vertical="center"/>
    </xf>
    <xf numFmtId="0" fontId="69" fillId="27" borderId="0" applyNumberFormat="0" applyBorder="0" applyAlignment="0" applyProtection="0"/>
    <xf numFmtId="0" fontId="2" fillId="0" borderId="0"/>
    <xf numFmtId="0" fontId="41" fillId="6" borderId="0" applyNumberFormat="0" applyBorder="0" applyAlignment="0" applyProtection="0">
      <alignment vertical="center"/>
    </xf>
    <xf numFmtId="0" fontId="2" fillId="0" borderId="0"/>
    <xf numFmtId="0" fontId="41" fillId="6" borderId="0" applyNumberFormat="0" applyBorder="0" applyAlignment="0" applyProtection="0">
      <alignment vertical="center"/>
    </xf>
    <xf numFmtId="0" fontId="2" fillId="0" borderId="0"/>
    <xf numFmtId="0" fontId="41" fillId="16" borderId="0" applyNumberFormat="0" applyBorder="0" applyAlignment="0" applyProtection="0">
      <alignment vertical="center"/>
    </xf>
    <xf numFmtId="0" fontId="2" fillId="0" borderId="0"/>
    <xf numFmtId="0" fontId="41" fillId="16" borderId="0" applyNumberFormat="0" applyBorder="0" applyAlignment="0" applyProtection="0">
      <alignment vertical="center"/>
    </xf>
    <xf numFmtId="0" fontId="45" fillId="14" borderId="0" applyNumberFormat="0" applyBorder="0" applyAlignment="0" applyProtection="0">
      <alignment vertical="center"/>
    </xf>
    <xf numFmtId="0" fontId="50" fillId="6" borderId="0" applyProtection="0">
      <alignment vertical="center"/>
    </xf>
    <xf numFmtId="0" fontId="41" fillId="14" borderId="0" applyNumberFormat="0" applyBorder="0" applyAlignment="0" applyProtection="0">
      <alignment vertical="center"/>
    </xf>
    <xf numFmtId="0" fontId="50" fillId="9" borderId="0" applyNumberFormat="0" applyBorder="0" applyAlignment="0" applyProtection="0">
      <alignment vertical="center"/>
    </xf>
    <xf numFmtId="0" fontId="41" fillId="6" borderId="0" applyNumberFormat="0" applyBorder="0" applyAlignment="0" applyProtection="0">
      <alignment vertical="center"/>
    </xf>
    <xf numFmtId="0" fontId="73" fillId="7" borderId="0" applyNumberFormat="0" applyBorder="0" applyAlignment="0" applyProtection="0">
      <alignment vertical="center"/>
    </xf>
    <xf numFmtId="0" fontId="41" fillId="14" borderId="0" applyNumberFormat="0" applyBorder="0" applyAlignment="0" applyProtection="0">
      <alignment vertical="center"/>
    </xf>
    <xf numFmtId="0" fontId="50" fillId="6"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1" fillId="14" borderId="0" applyProtection="0">
      <alignment vertical="center"/>
    </xf>
    <xf numFmtId="0" fontId="56" fillId="11" borderId="0" applyNumberFormat="0" applyBorder="0" applyAlignment="0" applyProtection="0">
      <alignment vertical="center"/>
    </xf>
    <xf numFmtId="0" fontId="41" fillId="14" borderId="0" applyProtection="0">
      <alignment vertical="center"/>
    </xf>
    <xf numFmtId="0" fontId="42" fillId="7" borderId="0" applyNumberFormat="0" applyBorder="0" applyAlignment="0" applyProtection="0">
      <alignment vertical="center"/>
    </xf>
    <xf numFmtId="0" fontId="41" fillId="14"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Protection="0">
      <alignment vertical="center"/>
    </xf>
    <xf numFmtId="0" fontId="56" fillId="11" borderId="0" applyNumberFormat="0" applyBorder="0" applyAlignment="0" applyProtection="0">
      <alignment vertical="center"/>
    </xf>
    <xf numFmtId="0" fontId="41" fillId="15" borderId="0" applyNumberFormat="0" applyBorder="0" applyAlignment="0" applyProtection="0">
      <alignment vertical="center"/>
    </xf>
    <xf numFmtId="0" fontId="46" fillId="10" borderId="0" applyNumberFormat="0" applyBorder="0" applyAlignment="0" applyProtection="0">
      <alignment vertical="center"/>
    </xf>
    <xf numFmtId="0" fontId="41" fillId="25" borderId="0" applyNumberFormat="0" applyBorder="0" applyAlignment="0" applyProtection="0">
      <alignment vertical="center"/>
    </xf>
    <xf numFmtId="0" fontId="42" fillId="7" borderId="0" applyNumberFormat="0" applyBorder="0" applyAlignment="0" applyProtection="0">
      <alignment vertical="center"/>
    </xf>
    <xf numFmtId="0" fontId="45" fillId="15" borderId="0" applyNumberFormat="0" applyBorder="0" applyAlignment="0" applyProtection="0">
      <alignment vertical="center"/>
    </xf>
    <xf numFmtId="0" fontId="56" fillId="11" borderId="0" applyNumberFormat="0" applyBorder="0" applyAlignment="0" applyProtection="0">
      <alignment vertical="center"/>
    </xf>
    <xf numFmtId="0" fontId="45" fillId="15" borderId="0" applyNumberFormat="0" applyBorder="0" applyAlignment="0" applyProtection="0">
      <alignment vertical="center"/>
    </xf>
    <xf numFmtId="0" fontId="41" fillId="11" borderId="0" applyProtection="0">
      <alignment vertical="center"/>
    </xf>
    <xf numFmtId="0" fontId="41" fillId="15" borderId="0" applyNumberFormat="0" applyBorder="0" applyAlignment="0" applyProtection="0">
      <alignment vertical="center"/>
    </xf>
    <xf numFmtId="0" fontId="56" fillId="11" borderId="0" applyNumberFormat="0" applyBorder="0" applyAlignment="0" applyProtection="0">
      <alignment vertical="center"/>
    </xf>
    <xf numFmtId="0" fontId="78" fillId="7" borderId="0" applyNumberFormat="0" applyBorder="0" applyAlignment="0" applyProtection="0"/>
    <xf numFmtId="0" fontId="41" fillId="11" borderId="0" applyProtection="0">
      <alignment vertical="center"/>
    </xf>
    <xf numFmtId="0" fontId="41" fillId="15" borderId="0" applyNumberFormat="0" applyBorder="0" applyAlignment="0" applyProtection="0">
      <alignment vertical="center"/>
    </xf>
    <xf numFmtId="0" fontId="56" fillId="11" borderId="0" applyNumberFormat="0" applyBorder="0" applyAlignment="0" applyProtection="0">
      <alignment vertical="center"/>
    </xf>
    <xf numFmtId="0" fontId="41" fillId="21" borderId="0" applyNumberFormat="0" applyBorder="0" applyAlignment="0" applyProtection="0">
      <alignment vertical="center"/>
    </xf>
    <xf numFmtId="0" fontId="79" fillId="0" borderId="0"/>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1" fillId="15" borderId="0" applyNumberFormat="0" applyBorder="0" applyAlignment="0" applyProtection="0">
      <alignment vertical="center"/>
    </xf>
    <xf numFmtId="0" fontId="2" fillId="0" borderId="0">
      <alignment vertical="center"/>
    </xf>
    <xf numFmtId="0" fontId="2" fillId="0" borderId="0">
      <alignment vertical="center"/>
    </xf>
    <xf numFmtId="0" fontId="41" fillId="15" borderId="0" applyNumberFormat="0" applyBorder="0" applyAlignment="0" applyProtection="0">
      <alignment vertical="center"/>
    </xf>
    <xf numFmtId="0" fontId="46" fillId="19"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5"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2" fillId="7" borderId="0" applyNumberFormat="0" applyBorder="0" applyAlignment="0" applyProtection="0">
      <alignment vertical="center"/>
    </xf>
    <xf numFmtId="0" fontId="45" fillId="12" borderId="0" applyNumberFormat="0" applyBorder="0" applyAlignment="0" applyProtection="0">
      <alignment vertical="center"/>
    </xf>
    <xf numFmtId="0" fontId="41" fillId="12" borderId="0" applyProtection="0">
      <alignment vertical="center"/>
    </xf>
    <xf numFmtId="0" fontId="44" fillId="7" borderId="0" applyNumberFormat="0" applyBorder="0" applyAlignment="0" applyProtection="0">
      <alignment vertical="center"/>
    </xf>
    <xf numFmtId="0" fontId="41" fillId="6" borderId="0" applyNumberFormat="0" applyBorder="0" applyAlignment="0" applyProtection="0">
      <alignment vertical="center"/>
    </xf>
    <xf numFmtId="0" fontId="44" fillId="7" borderId="0" applyNumberFormat="0" applyBorder="0" applyAlignment="0" applyProtection="0">
      <alignment vertical="center"/>
    </xf>
    <xf numFmtId="0" fontId="45" fillId="6" borderId="0" applyNumberFormat="0" applyBorder="0" applyAlignment="0" applyProtection="0">
      <alignment vertical="center"/>
    </xf>
    <xf numFmtId="0" fontId="41" fillId="0" borderId="0" applyProtection="0"/>
    <xf numFmtId="0" fontId="42" fillId="7" borderId="0" applyNumberFormat="0" applyBorder="0" applyAlignment="0" applyProtection="0">
      <alignment vertical="center"/>
    </xf>
    <xf numFmtId="0" fontId="50" fillId="23" borderId="0" applyNumberFormat="0" applyBorder="0" applyAlignment="0" applyProtection="0">
      <alignment vertical="center"/>
    </xf>
    <xf numFmtId="0" fontId="53" fillId="11" borderId="0" applyNumberFormat="0" applyBorder="0" applyAlignment="0" applyProtection="0">
      <alignment vertical="center"/>
    </xf>
    <xf numFmtId="0" fontId="45" fillId="6" borderId="0" applyNumberFormat="0" applyBorder="0" applyAlignment="0" applyProtection="0">
      <alignment vertical="center"/>
    </xf>
    <xf numFmtId="0" fontId="53" fillId="11" borderId="0" applyNumberFormat="0" applyBorder="0" applyAlignment="0" applyProtection="0">
      <alignment vertical="center"/>
    </xf>
    <xf numFmtId="0" fontId="45" fillId="6" borderId="0" applyNumberFormat="0" applyBorder="0" applyAlignment="0" applyProtection="0">
      <alignment vertical="center"/>
    </xf>
    <xf numFmtId="0" fontId="41" fillId="6" borderId="0" applyProtection="0">
      <alignment vertical="center"/>
    </xf>
    <xf numFmtId="0" fontId="41" fillId="6" borderId="0" applyProtection="0">
      <alignment vertical="center"/>
    </xf>
    <xf numFmtId="0" fontId="53" fillId="11" borderId="0" applyNumberFormat="0" applyBorder="0" applyAlignment="0" applyProtection="0">
      <alignment vertical="center"/>
    </xf>
    <xf numFmtId="0" fontId="50" fillId="19" borderId="0" applyNumberFormat="0" applyBorder="0" applyAlignment="0" applyProtection="0">
      <alignment vertical="center"/>
    </xf>
    <xf numFmtId="0" fontId="41" fillId="16" borderId="0" applyNumberFormat="0" applyBorder="0" applyAlignment="0" applyProtection="0">
      <alignment vertical="center"/>
    </xf>
    <xf numFmtId="0" fontId="53" fillId="11" borderId="0" applyNumberFormat="0" applyBorder="0" applyAlignment="0" applyProtection="0">
      <alignment vertical="center"/>
    </xf>
    <xf numFmtId="0" fontId="41" fillId="25" borderId="0" applyNumberFormat="0" applyBorder="0" applyAlignment="0" applyProtection="0">
      <alignment vertical="center"/>
    </xf>
    <xf numFmtId="0" fontId="50" fillId="14" borderId="0" applyProtection="0">
      <alignment vertical="center"/>
    </xf>
    <xf numFmtId="0" fontId="53" fillId="11" borderId="0" applyNumberFormat="0" applyBorder="0" applyAlignment="0" applyProtection="0">
      <alignment vertical="center"/>
    </xf>
    <xf numFmtId="0" fontId="2" fillId="0" borderId="0">
      <alignment vertical="center"/>
    </xf>
    <xf numFmtId="0" fontId="2" fillId="0" borderId="0"/>
    <xf numFmtId="0" fontId="45" fillId="25" borderId="0" applyNumberFormat="0" applyBorder="0" applyAlignment="0" applyProtection="0">
      <alignment vertical="center"/>
    </xf>
    <xf numFmtId="0" fontId="59" fillId="21" borderId="0" applyNumberFormat="0" applyBorder="0" applyAlignment="0" applyProtection="0">
      <alignment vertical="center"/>
    </xf>
    <xf numFmtId="0" fontId="53" fillId="11" borderId="0" applyNumberFormat="0" applyBorder="0" applyAlignment="0" applyProtection="0">
      <alignment vertical="center"/>
    </xf>
    <xf numFmtId="0" fontId="50" fillId="8" borderId="0" applyNumberFormat="0" applyBorder="0" applyAlignment="0" applyProtection="0">
      <alignment vertical="center"/>
    </xf>
    <xf numFmtId="0" fontId="53" fillId="11" borderId="0" applyNumberFormat="0" applyBorder="0" applyAlignment="0" applyProtection="0">
      <alignment vertical="center"/>
    </xf>
    <xf numFmtId="0" fontId="45" fillId="25" borderId="0" applyNumberFormat="0" applyBorder="0" applyAlignment="0" applyProtection="0">
      <alignment vertical="center"/>
    </xf>
    <xf numFmtId="0" fontId="53" fillId="11" borderId="0" applyNumberFormat="0" applyBorder="0" applyAlignment="0" applyProtection="0">
      <alignment vertical="center"/>
    </xf>
    <xf numFmtId="0" fontId="41" fillId="0" borderId="0">
      <alignment vertical="center"/>
    </xf>
    <xf numFmtId="0" fontId="45" fillId="25" borderId="0" applyNumberFormat="0" applyBorder="0" applyAlignment="0" applyProtection="0">
      <alignment vertical="center"/>
    </xf>
    <xf numFmtId="0" fontId="59" fillId="21" borderId="0" applyNumberFormat="0" applyBorder="0" applyAlignment="0" applyProtection="0">
      <alignment vertical="center"/>
    </xf>
    <xf numFmtId="0" fontId="50" fillId="14" borderId="0" applyNumberFormat="0" applyBorder="0" applyAlignment="0" applyProtection="0">
      <alignment vertical="center"/>
    </xf>
    <xf numFmtId="0" fontId="53" fillId="11" borderId="0" applyNumberFormat="0" applyBorder="0" applyAlignment="0" applyProtection="0">
      <alignment vertical="center"/>
    </xf>
    <xf numFmtId="0" fontId="45" fillId="25" borderId="0" applyNumberFormat="0" applyBorder="0" applyAlignment="0" applyProtection="0">
      <alignment vertical="center"/>
    </xf>
    <xf numFmtId="0" fontId="77" fillId="21" borderId="0" applyNumberFormat="0" applyBorder="0" applyAlignment="0" applyProtection="0">
      <alignment vertical="center"/>
    </xf>
    <xf numFmtId="0" fontId="50" fillId="14" borderId="0" applyNumberFormat="0" applyBorder="0" applyAlignment="0" applyProtection="0">
      <alignment vertical="center"/>
    </xf>
    <xf numFmtId="0" fontId="41" fillId="8" borderId="0" applyProtection="0">
      <alignment vertical="center"/>
    </xf>
    <xf numFmtId="0" fontId="41" fillId="25" borderId="0" applyNumberFormat="0" applyBorder="0" applyAlignment="0" applyProtection="0">
      <alignment vertical="center"/>
    </xf>
    <xf numFmtId="0" fontId="46" fillId="9"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0" borderId="0">
      <alignment vertical="center"/>
    </xf>
    <xf numFmtId="0" fontId="41" fillId="6" borderId="0" applyNumberFormat="0" applyBorder="0" applyAlignment="0" applyProtection="0">
      <alignment vertical="center"/>
    </xf>
    <xf numFmtId="0" fontId="41" fillId="0" borderId="0">
      <alignment vertical="center"/>
    </xf>
    <xf numFmtId="0" fontId="42" fillId="7" borderId="0" applyNumberFormat="0" applyBorder="0" applyAlignment="0" applyProtection="0">
      <alignment vertical="center"/>
    </xf>
    <xf numFmtId="0" fontId="43" fillId="22" borderId="0" applyNumberFormat="0" applyBorder="0" applyAlignment="0" applyProtection="0"/>
    <xf numFmtId="0" fontId="41" fillId="6" borderId="0" applyNumberFormat="0" applyBorder="0" applyAlignment="0" applyProtection="0">
      <alignment vertical="center"/>
    </xf>
    <xf numFmtId="0" fontId="41" fillId="20" borderId="15" applyNumberFormat="0" applyFont="0" applyAlignment="0" applyProtection="0">
      <alignment vertical="center"/>
    </xf>
    <xf numFmtId="0" fontId="50" fillId="12" borderId="0" applyProtection="0">
      <alignment vertical="center"/>
    </xf>
    <xf numFmtId="0" fontId="41" fillId="0" borderId="0">
      <alignment vertical="center"/>
    </xf>
    <xf numFmtId="0" fontId="41" fillId="21" borderId="0" applyNumberFormat="0" applyBorder="0" applyAlignment="0" applyProtection="0">
      <alignment vertical="center"/>
    </xf>
    <xf numFmtId="0" fontId="50" fillId="12" borderId="0" applyProtection="0">
      <alignment vertical="center"/>
    </xf>
    <xf numFmtId="0" fontId="41" fillId="25" borderId="0" applyNumberFormat="0" applyBorder="0" applyAlignment="0" applyProtection="0">
      <alignment vertical="center"/>
    </xf>
    <xf numFmtId="0" fontId="50" fillId="26"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14" fontId="80" fillId="0" borderId="0">
      <alignment horizontal="center" wrapText="1"/>
      <protection locked="0"/>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28" borderId="0" applyProtection="0">
      <alignment vertical="center"/>
    </xf>
    <xf numFmtId="0" fontId="50" fillId="9" borderId="0" applyNumberFormat="0" applyBorder="0" applyAlignment="0" applyProtection="0">
      <alignment vertical="center"/>
    </xf>
    <xf numFmtId="0" fontId="50" fillId="26" borderId="0" applyNumberFormat="0" applyBorder="0" applyAlignment="0" applyProtection="0">
      <alignment vertical="center"/>
    </xf>
    <xf numFmtId="0" fontId="50" fillId="10" borderId="0" applyNumberFormat="0" applyBorder="0" applyAlignment="0" applyProtection="0">
      <alignment vertical="center"/>
    </xf>
    <xf numFmtId="0" fontId="50" fillId="9" borderId="0" applyNumberFormat="0" applyBorder="0" applyAlignment="0" applyProtection="0">
      <alignment vertical="center"/>
    </xf>
    <xf numFmtId="0" fontId="50" fillId="10" borderId="0" applyNumberFormat="0" applyBorder="0" applyAlignment="0" applyProtection="0">
      <alignment vertical="center"/>
    </xf>
    <xf numFmtId="0" fontId="50" fillId="19" borderId="0" applyNumberFormat="0" applyBorder="0" applyAlignment="0" applyProtection="0">
      <alignment vertical="center"/>
    </xf>
    <xf numFmtId="0" fontId="50" fillId="10" borderId="0" applyNumberFormat="0" applyBorder="0" applyAlignment="0" applyProtection="0">
      <alignment vertical="center"/>
    </xf>
    <xf numFmtId="0" fontId="50" fillId="19" borderId="0" applyNumberFormat="0" applyBorder="0" applyAlignment="0" applyProtection="0">
      <alignment vertical="center"/>
    </xf>
    <xf numFmtId="0" fontId="46" fillId="26" borderId="0" applyNumberFormat="0" applyBorder="0" applyAlignment="0" applyProtection="0">
      <alignment vertical="center"/>
    </xf>
    <xf numFmtId="0" fontId="50" fillId="9" borderId="0" applyNumberFormat="0" applyBorder="0" applyAlignment="0" applyProtection="0">
      <alignment vertical="center"/>
    </xf>
    <xf numFmtId="0" fontId="50" fillId="26" borderId="0" applyNumberFormat="0" applyBorder="0" applyAlignment="0" applyProtection="0">
      <alignment vertical="center"/>
    </xf>
    <xf numFmtId="0" fontId="46" fillId="9"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50" fillId="6" borderId="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3" borderId="0" applyNumberFormat="0" applyBorder="0" applyAlignment="0" applyProtection="0">
      <alignment vertical="center"/>
    </xf>
    <xf numFmtId="0" fontId="46" fillId="14" borderId="0" applyNumberFormat="0" applyBorder="0" applyAlignment="0" applyProtection="0">
      <alignment vertical="center"/>
    </xf>
    <xf numFmtId="0" fontId="50" fillId="14" borderId="0" applyProtection="0">
      <alignment vertical="center"/>
    </xf>
    <xf numFmtId="0" fontId="41" fillId="20" borderId="15"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1"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6" fillId="10" borderId="0" applyNumberFormat="0" applyBorder="0" applyAlignment="0" applyProtection="0">
      <alignment vertical="center"/>
    </xf>
    <xf numFmtId="0" fontId="41" fillId="20" borderId="15" applyNumberFormat="0" applyFont="0" applyAlignment="0" applyProtection="0">
      <alignment vertical="center"/>
    </xf>
    <xf numFmtId="0" fontId="46" fillId="10" borderId="0" applyNumberFormat="0" applyBorder="0" applyAlignment="0" applyProtection="0">
      <alignment vertical="center"/>
    </xf>
    <xf numFmtId="0" fontId="46" fillId="9" borderId="0" applyNumberFormat="0" applyBorder="0" applyAlignment="0" applyProtection="0">
      <alignment vertical="center"/>
    </xf>
    <xf numFmtId="0" fontId="56" fillId="11" borderId="0" applyNumberFormat="0" applyBorder="0" applyAlignment="0" applyProtection="0">
      <alignment vertical="center"/>
    </xf>
    <xf numFmtId="0" fontId="46" fillId="9" borderId="0" applyNumberFormat="0" applyBorder="0" applyAlignment="0" applyProtection="0">
      <alignment vertical="center"/>
    </xf>
    <xf numFmtId="0" fontId="55" fillId="0" borderId="0" applyNumberFormat="0" applyFill="0" applyBorder="0" applyAlignment="0" applyProtection="0">
      <alignment vertical="center"/>
    </xf>
    <xf numFmtId="0" fontId="50" fillId="6" borderId="0" applyProtection="0">
      <alignment vertical="center"/>
    </xf>
    <xf numFmtId="0" fontId="67" fillId="0" borderId="0" applyNumberFormat="0" applyFill="0" applyBorder="0" applyAlignment="0" applyProtection="0">
      <alignment vertical="center"/>
    </xf>
    <xf numFmtId="0" fontId="50" fillId="6" borderId="0" applyProtection="0">
      <alignment vertical="center"/>
    </xf>
    <xf numFmtId="0" fontId="50" fillId="9" borderId="0" applyNumberFormat="0" applyBorder="0" applyAlignment="0" applyProtection="0">
      <alignment vertical="center"/>
    </xf>
    <xf numFmtId="0" fontId="50" fillId="8" borderId="0" applyProtection="0">
      <alignment vertical="center"/>
    </xf>
    <xf numFmtId="0" fontId="50" fillId="19" borderId="0" applyNumberFormat="0" applyBorder="0" applyAlignment="0" applyProtection="0">
      <alignment vertical="center"/>
    </xf>
    <xf numFmtId="0" fontId="46" fillId="19" borderId="0" applyNumberFormat="0" applyBorder="0" applyAlignment="0" applyProtection="0">
      <alignment vertical="center"/>
    </xf>
    <xf numFmtId="0" fontId="53" fillId="11" borderId="0" applyNumberFormat="0" applyBorder="0" applyAlignment="0" applyProtection="0">
      <alignment vertical="center"/>
    </xf>
    <xf numFmtId="0" fontId="50" fillId="26" borderId="0" applyNumberFormat="0" applyBorder="0" applyAlignment="0" applyProtection="0">
      <alignment vertical="center"/>
    </xf>
    <xf numFmtId="0" fontId="53" fillId="11" borderId="0" applyNumberFormat="0" applyBorder="0" applyAlignment="0" applyProtection="0">
      <alignment vertical="center"/>
    </xf>
    <xf numFmtId="0" fontId="50" fillId="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6" borderId="0" applyNumberFormat="0" applyBorder="0" applyAlignment="0" applyProtection="0">
      <alignment vertical="center"/>
    </xf>
    <xf numFmtId="0" fontId="53" fillId="11" borderId="0" applyNumberFormat="0" applyBorder="0" applyAlignment="0" applyProtection="0">
      <alignment vertical="center"/>
    </xf>
    <xf numFmtId="0" fontId="50" fillId="15" borderId="0" applyNumberFormat="0" applyBorder="0" applyAlignment="0" applyProtection="0">
      <alignment vertical="center"/>
    </xf>
    <xf numFmtId="0" fontId="53" fillId="11" borderId="0" applyNumberFormat="0" applyBorder="0" applyAlignment="0" applyProtection="0">
      <alignment vertical="center"/>
    </xf>
    <xf numFmtId="199" fontId="41" fillId="0" borderId="0" applyFont="0" applyFill="0" applyBorder="0" applyAlignment="0" applyProtection="0"/>
    <xf numFmtId="0" fontId="50" fillId="23" borderId="0" applyNumberFormat="0" applyBorder="0" applyAlignment="0" applyProtection="0">
      <alignment vertical="center"/>
    </xf>
    <xf numFmtId="0" fontId="53" fillId="11"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23" borderId="0" applyNumberFormat="0" applyBorder="0" applyAlignment="0" applyProtection="0">
      <alignment vertical="center"/>
    </xf>
    <xf numFmtId="0" fontId="50" fillId="10"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3" borderId="0" applyNumberFormat="0" applyBorder="0" applyAlignment="0" applyProtection="0">
      <alignment vertical="center"/>
    </xf>
    <xf numFmtId="0" fontId="54" fillId="0" borderId="0">
      <protection locked="0"/>
    </xf>
    <xf numFmtId="0" fontId="50" fillId="17" borderId="0" applyNumberFormat="0" applyBorder="0" applyAlignment="0" applyProtection="0">
      <alignment vertical="center"/>
    </xf>
    <xf numFmtId="0" fontId="43" fillId="16" borderId="0" applyNumberFormat="0" applyBorder="0" applyAlignment="0" applyProtection="0"/>
    <xf numFmtId="0" fontId="50" fillId="28" borderId="0" applyNumberFormat="0" applyBorder="0" applyAlignment="0" applyProtection="0">
      <alignment vertical="center"/>
    </xf>
    <xf numFmtId="0" fontId="66" fillId="12" borderId="0" applyNumberFormat="0" applyBorder="0" applyAlignment="0" applyProtection="0">
      <alignment vertical="center"/>
    </xf>
    <xf numFmtId="0" fontId="43" fillId="16" borderId="0" applyNumberFormat="0" applyBorder="0" applyAlignment="0" applyProtection="0"/>
    <xf numFmtId="0" fontId="66" fillId="12" borderId="0" applyNumberFormat="0" applyBorder="0" applyAlignment="0" applyProtection="0">
      <alignment vertical="center"/>
    </xf>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86" fillId="0" borderId="0" applyProtection="0"/>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69" fillId="27" borderId="0" applyNumberFormat="0" applyBorder="0" applyAlignment="0" applyProtection="0"/>
    <xf numFmtId="0" fontId="69" fillId="27" borderId="0" applyNumberFormat="0" applyBorder="0" applyAlignment="0" applyProtection="0"/>
    <xf numFmtId="0" fontId="2" fillId="0" borderId="0"/>
    <xf numFmtId="0" fontId="69" fillId="27" borderId="0" applyNumberFormat="0" applyBorder="0" applyAlignment="0" applyProtection="0"/>
    <xf numFmtId="0" fontId="2" fillId="0" borderId="0"/>
    <xf numFmtId="0" fontId="69" fillId="27" borderId="0" applyNumberFormat="0" applyBorder="0" applyAlignment="0" applyProtection="0"/>
    <xf numFmtId="0" fontId="2" fillId="0" borderId="0">
      <alignment vertical="center"/>
    </xf>
    <xf numFmtId="0" fontId="50" fillId="31" borderId="0" applyNumberFormat="0" applyBorder="0" applyAlignment="0" applyProtection="0">
      <alignment vertical="center"/>
    </xf>
    <xf numFmtId="0" fontId="2" fillId="0" borderId="0">
      <alignment vertical="center"/>
    </xf>
    <xf numFmtId="0" fontId="50" fillId="31" borderId="0" applyNumberFormat="0" applyBorder="0" applyAlignment="0" applyProtection="0">
      <alignment vertical="center"/>
    </xf>
    <xf numFmtId="0" fontId="50" fillId="9" borderId="0" applyNumberFormat="0" applyBorder="0" applyAlignment="0" applyProtection="0">
      <alignment vertical="center"/>
    </xf>
    <xf numFmtId="0" fontId="2" fillId="0" borderId="0"/>
    <xf numFmtId="0" fontId="69" fillId="28" borderId="0" applyNumberFormat="0" applyBorder="0" applyAlignment="0" applyProtection="0"/>
    <xf numFmtId="0" fontId="2" fillId="0" borderId="0"/>
    <xf numFmtId="0" fontId="50" fillId="13" borderId="0" applyNumberFormat="0" applyBorder="0" applyAlignment="0" applyProtection="0">
      <alignment vertical="center"/>
    </xf>
    <xf numFmtId="0" fontId="43" fillId="20" borderId="0" applyNumberFormat="0" applyBorder="0" applyAlignment="0" applyProtection="0"/>
    <xf numFmtId="0" fontId="2" fillId="0" borderId="0"/>
    <xf numFmtId="0" fontId="43" fillId="20" borderId="0" applyNumberFormat="0" applyBorder="0" applyAlignment="0" applyProtection="0"/>
    <xf numFmtId="0" fontId="2" fillId="0" borderId="0"/>
    <xf numFmtId="0" fontId="44" fillId="7" borderId="0" applyNumberFormat="0" applyBorder="0" applyAlignment="0" applyProtection="0">
      <alignment vertical="center"/>
    </xf>
    <xf numFmtId="0" fontId="43" fillId="20" borderId="0" applyNumberFormat="0" applyBorder="0" applyAlignment="0" applyProtection="0"/>
    <xf numFmtId="0" fontId="2" fillId="0" borderId="0"/>
    <xf numFmtId="0" fontId="44" fillId="7" borderId="0" applyNumberFormat="0" applyBorder="0" applyAlignment="0" applyProtection="0">
      <alignment vertical="center"/>
    </xf>
    <xf numFmtId="0" fontId="43" fillId="20" borderId="0" applyNumberFormat="0" applyBorder="0" applyAlignment="0" applyProtection="0"/>
    <xf numFmtId="41" fontId="2" fillId="0" borderId="0" applyFont="0" applyFill="0" applyBorder="0" applyAlignment="0" applyProtection="0">
      <alignment vertical="center"/>
    </xf>
    <xf numFmtId="0" fontId="88" fillId="0" borderId="18" applyNumberFormat="0" applyFill="0" applyAlignment="0" applyProtection="0">
      <alignment vertical="center"/>
    </xf>
    <xf numFmtId="0" fontId="2" fillId="0" borderId="0"/>
    <xf numFmtId="0" fontId="43" fillId="23" borderId="0" applyNumberFormat="0" applyBorder="0" applyAlignment="0" applyProtection="0"/>
    <xf numFmtId="0" fontId="2" fillId="0" borderId="0"/>
    <xf numFmtId="0" fontId="43" fillId="23" borderId="0" applyNumberFormat="0" applyBorder="0" applyAlignment="0" applyProtection="0"/>
    <xf numFmtId="0" fontId="43" fillId="23" borderId="0" applyNumberFormat="0" applyBorder="0" applyAlignment="0" applyProtection="0"/>
    <xf numFmtId="0" fontId="69" fillId="29" borderId="0" applyNumberFormat="0" applyBorder="0" applyAlignment="0" applyProtection="0"/>
    <xf numFmtId="0" fontId="69" fillId="29" borderId="0" applyNumberFormat="0" applyBorder="0" applyAlignment="0" applyProtection="0"/>
    <xf numFmtId="0" fontId="69" fillId="29" borderId="0" applyNumberFormat="0" applyBorder="0" applyAlignment="0" applyProtection="0"/>
    <xf numFmtId="0" fontId="69" fillId="29"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73" fillId="12" borderId="0" applyNumberFormat="0" applyBorder="0" applyAlignment="0" applyProtection="0">
      <alignment vertical="center"/>
    </xf>
    <xf numFmtId="0" fontId="69" fillId="28" borderId="0" applyNumberFormat="0" applyBorder="0" applyAlignment="0" applyProtection="0"/>
    <xf numFmtId="0" fontId="66" fillId="12" borderId="0" applyNumberFormat="0" applyBorder="0" applyAlignment="0" applyProtection="0">
      <alignment vertical="center"/>
    </xf>
    <xf numFmtId="0" fontId="69" fillId="28" borderId="0" applyNumberFormat="0" applyBorder="0" applyAlignment="0" applyProtection="0"/>
    <xf numFmtId="0" fontId="2" fillId="0" borderId="0"/>
    <xf numFmtId="0" fontId="69" fillId="28" borderId="0" applyNumberFormat="0" applyBorder="0" applyAlignment="0" applyProtection="0"/>
    <xf numFmtId="0" fontId="69" fillId="28"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4" borderId="0" applyNumberFormat="0" applyBorder="0" applyAlignment="0" applyProtection="0">
      <alignment vertical="center"/>
    </xf>
    <xf numFmtId="0" fontId="56" fillId="11" borderId="0" applyNumberFormat="0" applyBorder="0" applyAlignment="0" applyProtection="0">
      <alignment vertical="center"/>
    </xf>
    <xf numFmtId="0" fontId="42" fillId="7" borderId="0" applyNumberFormat="0" applyBorder="0" applyAlignment="0" applyProtection="0">
      <alignment vertical="center"/>
    </xf>
    <xf numFmtId="0" fontId="69" fillId="29"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56" fillId="11" borderId="0" applyNumberFormat="0" applyBorder="0" applyAlignment="0" applyProtection="0">
      <alignment vertical="center"/>
    </xf>
    <xf numFmtId="0" fontId="69" fillId="23" borderId="0" applyNumberFormat="0" applyBorder="0" applyAlignment="0" applyProtection="0"/>
    <xf numFmtId="0" fontId="56" fillId="11" borderId="0" applyNumberFormat="0" applyBorder="0" applyAlignment="0" applyProtection="0">
      <alignment vertical="center"/>
    </xf>
    <xf numFmtId="0" fontId="69" fillId="23" borderId="0" applyNumberFormat="0" applyBorder="0" applyAlignment="0" applyProtection="0"/>
    <xf numFmtId="0" fontId="69" fillId="23" borderId="0" applyNumberFormat="0" applyBorder="0" applyAlignment="0" applyProtection="0"/>
    <xf numFmtId="0" fontId="69" fillId="23" borderId="0" applyNumberFormat="0" applyBorder="0" applyAlignment="0" applyProtection="0"/>
    <xf numFmtId="0" fontId="42" fillId="7"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69" fillId="29" borderId="0" applyNumberFormat="0" applyBorder="0" applyAlignment="0" applyProtection="0"/>
    <xf numFmtId="0" fontId="69" fillId="29" borderId="0" applyNumberFormat="0" applyBorder="0" applyAlignment="0" applyProtection="0"/>
    <xf numFmtId="0" fontId="2" fillId="0" borderId="0"/>
    <xf numFmtId="0" fontId="69" fillId="29" borderId="0" applyNumberFormat="0" applyBorder="0" applyAlignment="0" applyProtection="0"/>
    <xf numFmtId="0" fontId="69" fillId="29" borderId="0" applyNumberFormat="0" applyBorder="0" applyAlignment="0" applyProtection="0"/>
    <xf numFmtId="0" fontId="50" fillId="13" borderId="0" applyNumberFormat="0" applyBorder="0" applyAlignment="0" applyProtection="0">
      <alignment vertical="center"/>
    </xf>
    <xf numFmtId="0" fontId="42" fillId="7" borderId="0" applyNumberFormat="0" applyBorder="0" applyAlignment="0" applyProtection="0">
      <alignment vertical="center"/>
    </xf>
    <xf numFmtId="0" fontId="50" fillId="13" borderId="0" applyNumberFormat="0" applyBorder="0" applyAlignment="0" applyProtection="0">
      <alignment vertical="center"/>
    </xf>
    <xf numFmtId="0" fontId="69" fillId="27"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4" fillId="7" borderId="0" applyNumberFormat="0" applyBorder="0" applyAlignment="0" applyProtection="0">
      <alignment vertical="center"/>
    </xf>
    <xf numFmtId="0" fontId="43" fillId="23" borderId="0" applyNumberFormat="0" applyBorder="0" applyAlignment="0" applyProtection="0"/>
    <xf numFmtId="0" fontId="43" fillId="23" borderId="0" applyNumberFormat="0" applyBorder="0" applyAlignment="0" applyProtection="0"/>
    <xf numFmtId="0" fontId="44" fillId="7" borderId="0" applyNumberFormat="0" applyBorder="0" applyAlignment="0" applyProtection="0">
      <alignment vertical="center"/>
    </xf>
    <xf numFmtId="0" fontId="43" fillId="23" borderId="0" applyNumberFormat="0" applyBorder="0" applyAlignment="0" applyProtection="0"/>
    <xf numFmtId="0" fontId="43" fillId="23" borderId="0" applyNumberFormat="0" applyBorder="0" applyAlignment="0" applyProtection="0"/>
    <xf numFmtId="0" fontId="53" fillId="11" borderId="0" applyNumberFormat="0" applyBorder="0" applyAlignment="0" applyProtection="0">
      <alignment vertical="center"/>
    </xf>
    <xf numFmtId="205" fontId="41" fillId="0" borderId="0" applyFont="0" applyFill="0" applyBorder="0" applyAlignment="0" applyProtection="0"/>
    <xf numFmtId="0" fontId="69" fillId="23" borderId="0" applyNumberFormat="0" applyBorder="0" applyAlignment="0" applyProtection="0"/>
    <xf numFmtId="0" fontId="53" fillId="11" borderId="0" applyNumberFormat="0" applyBorder="0" applyAlignment="0" applyProtection="0">
      <alignment vertical="center"/>
    </xf>
    <xf numFmtId="0" fontId="69" fillId="23" borderId="0" applyNumberFormat="0" applyBorder="0" applyAlignment="0" applyProtection="0"/>
    <xf numFmtId="0" fontId="41" fillId="32" borderId="0" applyNumberFormat="0" applyFont="0" applyBorder="0" applyAlignment="0" applyProtection="0"/>
    <xf numFmtId="0" fontId="69" fillId="23" borderId="0" applyNumberFormat="0" applyBorder="0" applyAlignment="0" applyProtection="0"/>
    <xf numFmtId="0" fontId="69" fillId="23" borderId="0" applyNumberFormat="0" applyBorder="0" applyAlignment="0" applyProtection="0"/>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69" fillId="27" borderId="0" applyNumberFormat="0" applyBorder="0" applyAlignment="0" applyProtection="0"/>
    <xf numFmtId="0" fontId="56" fillId="11" borderId="0" applyNumberFormat="0" applyBorder="0" applyAlignment="0" applyProtection="0">
      <alignment vertical="center"/>
    </xf>
    <xf numFmtId="0" fontId="42" fillId="7" borderId="0" applyNumberFormat="0" applyBorder="0" applyAlignment="0" applyProtection="0">
      <alignment vertical="center"/>
    </xf>
    <xf numFmtId="0" fontId="69" fillId="27" borderId="0" applyNumberFormat="0" applyBorder="0" applyAlignment="0" applyProtection="0"/>
    <xf numFmtId="0" fontId="42" fillId="7" borderId="0" applyNumberFormat="0" applyBorder="0" applyAlignment="0" applyProtection="0">
      <alignment vertical="center"/>
    </xf>
    <xf numFmtId="183" fontId="2" fillId="0" borderId="0" applyFont="0" applyFill="0" applyBorder="0" applyAlignment="0" applyProtection="0"/>
    <xf numFmtId="0" fontId="69" fillId="27" borderId="0" applyNumberFormat="0" applyBorder="0" applyAlignment="0" applyProtection="0"/>
    <xf numFmtId="0" fontId="42" fillId="7" borderId="0" applyNumberFormat="0" applyBorder="0" applyAlignment="0" applyProtection="0">
      <alignment vertical="center"/>
    </xf>
    <xf numFmtId="0" fontId="69" fillId="27" borderId="0" applyNumberFormat="0" applyBorder="0" applyAlignment="0" applyProtection="0"/>
    <xf numFmtId="0" fontId="50" fillId="27" borderId="0" applyNumberFormat="0" applyBorder="0" applyAlignment="0" applyProtection="0">
      <alignment vertical="center"/>
    </xf>
    <xf numFmtId="0" fontId="69" fillId="9" borderId="0" applyNumberFormat="0" applyBorder="0" applyAlignment="0" applyProtection="0"/>
    <xf numFmtId="0" fontId="43" fillId="22" borderId="0" applyNumberFormat="0" applyBorder="0" applyAlignment="0" applyProtection="0"/>
    <xf numFmtId="0" fontId="41" fillId="0" borderId="0">
      <alignment vertical="center"/>
    </xf>
    <xf numFmtId="0" fontId="43" fillId="22" borderId="0" applyNumberFormat="0" applyBorder="0" applyAlignment="0" applyProtection="0"/>
    <xf numFmtId="0" fontId="2" fillId="0" borderId="0"/>
    <xf numFmtId="0" fontId="43" fillId="22"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69" fillId="9" borderId="0" applyNumberFormat="0" applyBorder="0" applyAlignment="0" applyProtection="0"/>
    <xf numFmtId="0" fontId="95" fillId="0" borderId="21" applyProtection="0">
      <alignment vertical="center"/>
    </xf>
    <xf numFmtId="0" fontId="66" fillId="12" borderId="0" applyNumberFormat="0" applyBorder="0" applyAlignment="0" applyProtection="0">
      <alignment vertical="center"/>
    </xf>
    <xf numFmtId="0" fontId="69" fillId="9" borderId="0" applyNumberFormat="0" applyBorder="0" applyAlignment="0" applyProtection="0"/>
    <xf numFmtId="0" fontId="95" fillId="0" borderId="22" applyNumberFormat="0" applyFill="0" applyAlignment="0" applyProtection="0">
      <alignment vertical="center"/>
    </xf>
    <xf numFmtId="0" fontId="69" fillId="9" borderId="0" applyNumberFormat="0" applyBorder="0" applyAlignment="0" applyProtection="0"/>
    <xf numFmtId="0" fontId="95" fillId="0" borderId="23" applyNumberFormat="0" applyFill="0" applyAlignment="0" applyProtection="0">
      <alignment vertical="center"/>
    </xf>
    <xf numFmtId="0" fontId="69" fillId="9" borderId="0" applyNumberFormat="0" applyBorder="0" applyAlignment="0" applyProtection="0"/>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69" fillId="19"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8" borderId="0" applyNumberFormat="0" applyBorder="0" applyAlignment="0" applyProtection="0"/>
    <xf numFmtId="0" fontId="50" fillId="33" borderId="0" applyNumberFormat="0" applyBorder="0" applyAlignment="0" applyProtection="0">
      <alignment vertical="center"/>
    </xf>
    <xf numFmtId="0" fontId="43" fillId="8" borderId="0" applyNumberFormat="0" applyBorder="0" applyAlignment="0" applyProtection="0"/>
    <xf numFmtId="0" fontId="43" fillId="8"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69" fillId="19" borderId="0" applyNumberFormat="0" applyBorder="0" applyAlignment="0" applyProtection="0"/>
    <xf numFmtId="0" fontId="69" fillId="19" borderId="0" applyNumberFormat="0" applyBorder="0" applyAlignment="0" applyProtection="0"/>
    <xf numFmtId="0" fontId="66" fillId="12" borderId="0" applyNumberFormat="0" applyBorder="0" applyAlignment="0" applyProtection="0">
      <alignment vertical="center"/>
    </xf>
    <xf numFmtId="0" fontId="69" fillId="19" borderId="0" applyNumberFormat="0" applyBorder="0" applyAlignment="0" applyProtection="0"/>
    <xf numFmtId="0" fontId="69" fillId="19" borderId="0" applyNumberFormat="0" applyBorder="0" applyAlignment="0" applyProtection="0"/>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80" fillId="0" borderId="0">
      <alignment horizontal="center" wrapText="1"/>
      <protection locked="0"/>
    </xf>
    <xf numFmtId="0" fontId="42" fillId="7" borderId="0" applyNumberFormat="0" applyBorder="0" applyAlignment="0" applyProtection="0">
      <alignment vertical="center"/>
    </xf>
    <xf numFmtId="0" fontId="71" fillId="0" borderId="0"/>
    <xf numFmtId="0" fontId="42" fillId="7" borderId="0" applyNumberFormat="0" applyBorder="0" applyAlignment="0" applyProtection="0">
      <alignment vertical="center"/>
    </xf>
    <xf numFmtId="0" fontId="2" fillId="20" borderId="15" applyNumberFormat="0" applyFont="0" applyAlignment="0" applyProtection="0">
      <alignment vertical="center"/>
    </xf>
    <xf numFmtId="3" fontId="103" fillId="0" borderId="0"/>
    <xf numFmtId="0" fontId="2" fillId="0" borderId="0"/>
    <xf numFmtId="200" fontId="89" fillId="0" borderId="3" applyAlignment="0" applyProtection="0"/>
    <xf numFmtId="0" fontId="2" fillId="0" borderId="0"/>
    <xf numFmtId="200" fontId="89" fillId="0" borderId="3" applyAlignment="0" applyProtection="0"/>
    <xf numFmtId="185" fontId="60" fillId="0" borderId="0" applyFill="0" applyBorder="0" applyAlignment="0"/>
    <xf numFmtId="0" fontId="53" fillId="11" borderId="0" applyNumberFormat="0" applyBorder="0" applyAlignment="0" applyProtection="0">
      <alignment vertical="center"/>
    </xf>
    <xf numFmtId="0" fontId="64" fillId="23" borderId="16" applyNumberFormat="0" applyAlignment="0" applyProtection="0">
      <alignment vertical="center"/>
    </xf>
    <xf numFmtId="0" fontId="53" fillId="11" borderId="0" applyNumberFormat="0" applyBorder="0" applyAlignment="0" applyProtection="0">
      <alignment vertical="center"/>
    </xf>
    <xf numFmtId="0" fontId="44" fillId="7" borderId="0" applyNumberFormat="0" applyBorder="0" applyAlignment="0" applyProtection="0">
      <alignment vertical="center"/>
    </xf>
    <xf numFmtId="0" fontId="64" fillId="23" borderId="16" applyNumberFormat="0" applyAlignment="0" applyProtection="0">
      <alignment vertical="center"/>
    </xf>
    <xf numFmtId="0" fontId="42" fillId="7" borderId="0" applyNumberFormat="0" applyBorder="0" applyAlignment="0" applyProtection="0">
      <alignment vertical="center"/>
    </xf>
    <xf numFmtId="0" fontId="84" fillId="29" borderId="17" applyNumberFormat="0" applyAlignment="0" applyProtection="0">
      <alignment vertical="center"/>
    </xf>
    <xf numFmtId="0" fontId="84" fillId="29" borderId="17" applyNumberFormat="0" applyAlignment="0" applyProtection="0">
      <alignment vertical="center"/>
    </xf>
    <xf numFmtId="0" fontId="2" fillId="0" borderId="0"/>
    <xf numFmtId="41" fontId="2" fillId="0" borderId="0" applyFont="0" applyFill="0" applyBorder="0" applyAlignment="0" applyProtection="0"/>
    <xf numFmtId="0" fontId="2" fillId="0" borderId="0"/>
    <xf numFmtId="41" fontId="2" fillId="0" borderId="0" applyFont="0" applyFill="0" applyBorder="0" applyAlignment="0" applyProtection="0"/>
    <xf numFmtId="192" fontId="41" fillId="0" borderId="0" applyFont="0" applyFill="0" applyBorder="0" applyAlignment="0" applyProtection="0"/>
    <xf numFmtId="0" fontId="2" fillId="0" borderId="0" applyFont="0" applyFill="0" applyBorder="0" applyAlignment="0" applyProtection="0"/>
    <xf numFmtId="178" fontId="75" fillId="0" borderId="0"/>
    <xf numFmtId="191" fontId="41" fillId="0" borderId="0" applyFont="0" applyFill="0" applyBorder="0" applyAlignment="0" applyProtection="0"/>
    <xf numFmtId="0" fontId="79" fillId="0" borderId="0"/>
    <xf numFmtId="203" fontId="47" fillId="0" borderId="0"/>
    <xf numFmtId="184" fontId="2" fillId="0" borderId="0" applyFont="0" applyFill="0" applyBorder="0" applyAlignment="0" applyProtection="0"/>
    <xf numFmtId="184" fontId="2" fillId="0" borderId="0" applyFont="0" applyFill="0" applyBorder="0" applyAlignment="0" applyProtection="0"/>
    <xf numFmtId="182" fontId="41" fillId="0" borderId="0" applyFont="0" applyFill="0" applyBorder="0" applyAlignment="0" applyProtection="0"/>
    <xf numFmtId="190" fontId="41" fillId="0" borderId="0" applyFont="0" applyFill="0" applyBorder="0" applyAlignment="0" applyProtection="0"/>
    <xf numFmtId="15" fontId="90" fillId="0" borderId="0"/>
    <xf numFmtId="15" fontId="90" fillId="0" borderId="0"/>
    <xf numFmtId="41" fontId="2" fillId="0" borderId="0" applyFont="0" applyFill="0" applyBorder="0" applyAlignment="0" applyProtection="0"/>
    <xf numFmtId="0" fontId="50" fillId="13" borderId="0" applyProtection="0">
      <alignment vertical="center"/>
    </xf>
    <xf numFmtId="43" fontId="2" fillId="0" borderId="0" applyFont="0" applyFill="0" applyBorder="0" applyAlignment="0" applyProtection="0"/>
    <xf numFmtId="189" fontId="75" fillId="0" borderId="0"/>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 fillId="0" borderId="0">
      <alignment vertical="center"/>
    </xf>
    <xf numFmtId="0" fontId="2" fillId="0" borderId="0">
      <alignment vertical="center"/>
    </xf>
    <xf numFmtId="2" fontId="86" fillId="0" borderId="0" applyProtection="0"/>
    <xf numFmtId="0" fontId="91" fillId="0" borderId="0" applyNumberFormat="0" applyFill="0" applyBorder="0" applyAlignment="0" applyProtection="0">
      <alignment vertical="top"/>
      <protection locked="0"/>
    </xf>
    <xf numFmtId="0" fontId="85" fillId="0" borderId="0"/>
    <xf numFmtId="4" fontId="2" fillId="0" borderId="0" applyFont="0" applyFill="0" applyBorder="0" applyAlignment="0" applyProtection="0"/>
    <xf numFmtId="0" fontId="56" fillId="11" borderId="0" applyNumberFormat="0" applyBorder="0" applyAlignment="0" applyProtection="0">
      <alignment vertical="center"/>
    </xf>
    <xf numFmtId="0" fontId="57" fillId="22" borderId="0" applyNumberFormat="0" applyBorder="0" applyAlignment="0" applyProtection="0">
      <alignment vertical="center"/>
    </xf>
    <xf numFmtId="0" fontId="71" fillId="0" borderId="0"/>
    <xf numFmtId="0" fontId="56" fillId="11" borderId="0" applyNumberFormat="0" applyBorder="0" applyAlignment="0" applyProtection="0">
      <alignment vertical="center"/>
    </xf>
    <xf numFmtId="0" fontId="92" fillId="23" borderId="0" applyNumberFormat="0" applyBorder="0" applyAlignment="0" applyProtection="0"/>
    <xf numFmtId="0" fontId="50" fillId="9" borderId="0" applyNumberFormat="0" applyBorder="0" applyAlignment="0" applyProtection="0">
      <alignment vertical="center"/>
    </xf>
    <xf numFmtId="0" fontId="93" fillId="0" borderId="19" applyNumberFormat="0" applyAlignment="0" applyProtection="0">
      <alignment horizontal="left" vertical="center"/>
    </xf>
    <xf numFmtId="0" fontId="46" fillId="9" borderId="0" applyNumberFormat="0" applyBorder="0" applyAlignment="0" applyProtection="0">
      <alignment vertical="center"/>
    </xf>
    <xf numFmtId="0" fontId="93" fillId="0" borderId="8">
      <alignment horizontal="left" vertical="center"/>
    </xf>
    <xf numFmtId="0" fontId="46" fillId="9" borderId="0" applyNumberFormat="0" applyBorder="0" applyAlignment="0" applyProtection="0">
      <alignment vertical="center"/>
    </xf>
    <xf numFmtId="0" fontId="93" fillId="0" borderId="8">
      <alignment horizontal="left" vertical="center"/>
    </xf>
    <xf numFmtId="0" fontId="93" fillId="0" borderId="8">
      <alignment horizontal="left" vertical="center"/>
    </xf>
    <xf numFmtId="0" fontId="49" fillId="0" borderId="13" applyNumberFormat="0" applyFill="0" applyAlignment="0" applyProtection="0">
      <alignment vertical="center"/>
    </xf>
    <xf numFmtId="0" fontId="49" fillId="0" borderId="13" applyNumberFormat="0" applyFill="0" applyAlignment="0" applyProtection="0">
      <alignment vertical="center"/>
    </xf>
    <xf numFmtId="0" fontId="94" fillId="0" borderId="20" applyNumberFormat="0" applyFill="0" applyAlignment="0" applyProtection="0">
      <alignment vertical="center"/>
    </xf>
    <xf numFmtId="0" fontId="50" fillId="10" borderId="0" applyNumberFormat="0" applyBorder="0" applyAlignment="0" applyProtection="0">
      <alignment vertical="center"/>
    </xf>
    <xf numFmtId="0" fontId="94" fillId="0" borderId="20"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6" fillId="0" borderId="0" applyProtection="0"/>
    <xf numFmtId="0" fontId="56" fillId="11" borderId="0" applyNumberFormat="0" applyBorder="0" applyAlignment="0" applyProtection="0">
      <alignment vertical="center"/>
    </xf>
    <xf numFmtId="0" fontId="93" fillId="0" borderId="0" applyProtection="0"/>
    <xf numFmtId="0" fontId="97" fillId="0" borderId="0" applyNumberFormat="0" applyFill="0" applyBorder="0" applyAlignment="0" applyProtection="0">
      <alignment vertical="top"/>
      <protection locked="0"/>
    </xf>
    <xf numFmtId="0" fontId="82" fillId="8" borderId="16" applyNumberFormat="0" applyAlignment="0" applyProtection="0">
      <alignment vertical="center"/>
    </xf>
    <xf numFmtId="43" fontId="41" fillId="0" borderId="0" applyFont="0" applyFill="0" applyBorder="0" applyAlignment="0" applyProtection="0">
      <alignment vertical="center"/>
    </xf>
    <xf numFmtId="0" fontId="56" fillId="11" borderId="0" applyNumberFormat="0" applyBorder="0" applyAlignment="0" applyProtection="0">
      <alignment vertical="center"/>
    </xf>
    <xf numFmtId="0" fontId="92" fillId="20" borderId="2" applyNumberFormat="0" applyBorder="0" applyAlignment="0" applyProtection="0"/>
    <xf numFmtId="0" fontId="92" fillId="20" borderId="2" applyNumberFormat="0" applyBorder="0" applyAlignment="0" applyProtection="0"/>
    <xf numFmtId="0" fontId="92" fillId="20" borderId="2" applyNumberFormat="0" applyBorder="0" applyAlignment="0" applyProtection="0"/>
    <xf numFmtId="0" fontId="82" fillId="8" borderId="16" applyNumberFormat="0" applyAlignment="0" applyProtection="0">
      <alignment vertical="center"/>
    </xf>
    <xf numFmtId="0" fontId="82" fillId="8" borderId="16" applyNumberFormat="0" applyAlignment="0" applyProtection="0">
      <alignment vertical="center"/>
    </xf>
    <xf numFmtId="197" fontId="98" fillId="34" borderId="0"/>
    <xf numFmtId="0" fontId="2" fillId="0" borderId="0"/>
    <xf numFmtId="0" fontId="82" fillId="8" borderId="16" applyNumberFormat="0" applyAlignment="0" applyProtection="0">
      <alignment vertical="center"/>
    </xf>
    <xf numFmtId="9" fontId="2" fillId="0" borderId="0" applyFont="0" applyFill="0" applyBorder="0" applyAlignment="0" applyProtection="0"/>
    <xf numFmtId="0" fontId="44" fillId="7" borderId="0" applyNumberFormat="0" applyBorder="0" applyAlignment="0" applyProtection="0">
      <alignment vertical="center"/>
    </xf>
    <xf numFmtId="0" fontId="99" fillId="0" borderId="18" applyNumberFormat="0" applyFill="0" applyAlignment="0" applyProtection="0">
      <alignment vertical="center"/>
    </xf>
    <xf numFmtId="0" fontId="99" fillId="0" borderId="18" applyNumberFormat="0" applyFill="0" applyAlignment="0" applyProtection="0">
      <alignment vertical="center"/>
    </xf>
    <xf numFmtId="197" fontId="100" fillId="35" borderId="0"/>
    <xf numFmtId="38" fontId="41" fillId="0" borderId="0" applyFont="0" applyFill="0" applyBorder="0" applyAlignment="0" applyProtection="0"/>
    <xf numFmtId="0" fontId="2" fillId="0" borderId="0"/>
    <xf numFmtId="40" fontId="41" fillId="0" borderId="0" applyFont="0" applyFill="0" applyBorder="0" applyAlignment="0" applyProtection="0"/>
    <xf numFmtId="182" fontId="41" fillId="0" borderId="0" applyFont="0" applyFill="0" applyBorder="0" applyAlignment="0" applyProtection="0"/>
    <xf numFmtId="0" fontId="41" fillId="0" borderId="0" applyFont="0" applyFill="0" applyBorder="0" applyAlignment="0" applyProtection="0"/>
    <xf numFmtId="188" fontId="41" fillId="0" borderId="0" applyFont="0" applyFill="0" applyBorder="0" applyAlignment="0" applyProtection="0"/>
    <xf numFmtId="181" fontId="41" fillId="0" borderId="0" applyFont="0" applyFill="0" applyBorder="0" applyAlignment="0" applyProtection="0"/>
    <xf numFmtId="0" fontId="78" fillId="7" borderId="0" applyNumberFormat="0" applyBorder="0" applyAlignment="0" applyProtection="0"/>
    <xf numFmtId="182" fontId="41" fillId="0" borderId="0" applyFont="0" applyFill="0" applyBorder="0" applyAlignment="0" applyProtection="0"/>
    <xf numFmtId="0" fontId="59" fillId="21" borderId="0" applyNumberFormat="0" applyBorder="0" applyAlignment="0" applyProtection="0">
      <alignment vertical="center"/>
    </xf>
    <xf numFmtId="0" fontId="101" fillId="0" borderId="24" applyProtection="0">
      <alignment vertical="center"/>
    </xf>
    <xf numFmtId="0" fontId="59" fillId="21" borderId="0" applyNumberFormat="0" applyBorder="0" applyAlignment="0" applyProtection="0">
      <alignment vertical="center"/>
    </xf>
    <xf numFmtId="0" fontId="75" fillId="0" borderId="0"/>
    <xf numFmtId="0" fontId="78" fillId="7" borderId="0" applyNumberFormat="0" applyBorder="0" applyAlignment="0" applyProtection="0"/>
    <xf numFmtId="37" fontId="102" fillId="0" borderId="0"/>
    <xf numFmtId="37" fontId="102" fillId="0" borderId="0"/>
    <xf numFmtId="0" fontId="79" fillId="0" borderId="0"/>
    <xf numFmtId="0" fontId="79" fillId="0" borderId="0"/>
    <xf numFmtId="0" fontId="79" fillId="0" borderId="0"/>
    <xf numFmtId="0" fontId="79" fillId="0" borderId="0"/>
    <xf numFmtId="0" fontId="98" fillId="0" borderId="0"/>
    <xf numFmtId="206" fontId="104" fillId="0" borderId="0"/>
    <xf numFmtId="0" fontId="42" fillId="7" borderId="0" applyNumberFormat="0" applyBorder="0" applyAlignment="0" applyProtection="0">
      <alignment vertical="center"/>
    </xf>
    <xf numFmtId="0" fontId="47" fillId="0" borderId="0"/>
    <xf numFmtId="0" fontId="53" fillId="11" borderId="0" applyNumberFormat="0" applyBorder="0" applyAlignment="0" applyProtection="0">
      <alignment vertical="center"/>
    </xf>
    <xf numFmtId="0" fontId="54" fillId="0" borderId="0"/>
    <xf numFmtId="0" fontId="2" fillId="20" borderId="15" applyNumberFormat="0" applyFont="0" applyAlignment="0" applyProtection="0">
      <alignment vertical="center"/>
    </xf>
    <xf numFmtId="0" fontId="2" fillId="0" borderId="0">
      <alignment vertical="center"/>
    </xf>
    <xf numFmtId="13" fontId="41" fillId="0" borderId="0" applyFont="0" applyFill="0" applyProtection="0"/>
    <xf numFmtId="0" fontId="2" fillId="20" borderId="15" applyNumberFormat="0" applyFont="0" applyAlignment="0" applyProtection="0">
      <alignment vertical="center"/>
    </xf>
    <xf numFmtId="0" fontId="2" fillId="0" borderId="0"/>
    <xf numFmtId="0" fontId="105" fillId="23" borderId="25" applyNumberFormat="0" applyAlignment="0" applyProtection="0">
      <alignment vertical="center"/>
    </xf>
    <xf numFmtId="0" fontId="105" fillId="23" borderId="25" applyNumberFormat="0" applyAlignment="0" applyProtection="0">
      <alignment vertical="center"/>
    </xf>
    <xf numFmtId="10" fontId="41" fillId="0" borderId="0" applyFont="0" applyFill="0" applyBorder="0" applyAlignment="0" applyProtection="0"/>
    <xf numFmtId="10" fontId="2" fillId="0" borderId="0" applyFont="0" applyFill="0" applyBorder="0" applyAlignment="0" applyProtection="0"/>
    <xf numFmtId="10" fontId="41" fillId="0" borderId="0" applyFont="0" applyFill="0" applyBorder="0" applyAlignment="0" applyProtection="0"/>
    <xf numFmtId="10" fontId="41" fillId="0" borderId="0" applyFont="0" applyFill="0" applyBorder="0" applyAlignment="0" applyProtection="0"/>
    <xf numFmtId="10" fontId="2" fillId="0" borderId="0" applyFont="0" applyFill="0" applyBorder="0" applyAlignment="0" applyProtection="0"/>
    <xf numFmtId="0" fontId="41" fillId="0" borderId="0" applyNumberFormat="0" applyFont="0" applyFill="0" applyBorder="0" applyAlignment="0" applyProtection="0">
      <alignment horizontal="left"/>
    </xf>
    <xf numFmtId="0" fontId="2" fillId="0" borderId="0" applyNumberFormat="0" applyFont="0" applyFill="0" applyBorder="0" applyAlignment="0" applyProtection="0">
      <alignment horizontal="left"/>
    </xf>
    <xf numFmtId="0" fontId="53" fillId="11" borderId="0" applyNumberFormat="0" applyBorder="0" applyAlignment="0" applyProtection="0">
      <alignment vertical="center"/>
    </xf>
    <xf numFmtId="0" fontId="106" fillId="36" borderId="10">
      <protection locked="0"/>
    </xf>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2" fillId="0" borderId="0" applyNumberFormat="0" applyFont="0" applyFill="0" applyBorder="0" applyAlignment="0" applyProtection="0">
      <alignment horizontal="left"/>
    </xf>
    <xf numFmtId="15" fontId="41" fillId="0" borderId="0" applyFont="0" applyFill="0" applyBorder="0" applyAlignment="0" applyProtection="0"/>
    <xf numFmtId="15" fontId="2" fillId="0" borderId="0" applyFont="0" applyFill="0" applyBorder="0" applyAlignment="0" applyProtection="0"/>
    <xf numFmtId="15" fontId="41" fillId="0" borderId="0" applyFont="0" applyFill="0" applyBorder="0" applyAlignment="0" applyProtection="0"/>
    <xf numFmtId="15" fontId="41" fillId="0" borderId="0" applyFont="0" applyFill="0" applyBorder="0" applyAlignment="0" applyProtection="0"/>
    <xf numFmtId="15" fontId="2" fillId="0" borderId="0" applyFont="0" applyFill="0" applyBorder="0" applyAlignment="0" applyProtection="0"/>
    <xf numFmtId="0" fontId="71" fillId="0" borderId="0"/>
    <xf numFmtId="4" fontId="41" fillId="0" borderId="0" applyFont="0" applyFill="0" applyBorder="0" applyAlignment="0" applyProtection="0"/>
    <xf numFmtId="0" fontId="56" fillId="11" borderId="0" applyNumberFormat="0" applyBorder="0" applyAlignment="0" applyProtection="0">
      <alignment vertical="center"/>
    </xf>
    <xf numFmtId="0" fontId="2" fillId="0" borderId="0"/>
    <xf numFmtId="4" fontId="41" fillId="0" borderId="0" applyFont="0" applyFill="0" applyBorder="0" applyAlignment="0" applyProtection="0"/>
    <xf numFmtId="0" fontId="2" fillId="0" borderId="0"/>
    <xf numFmtId="4" fontId="2" fillId="0" borderId="0" applyFont="0" applyFill="0" applyBorder="0" applyAlignment="0" applyProtection="0"/>
    <xf numFmtId="0" fontId="89" fillId="0" borderId="26">
      <alignment horizontal="center"/>
    </xf>
    <xf numFmtId="0" fontId="89" fillId="0" borderId="26">
      <alignment horizontal="center"/>
    </xf>
    <xf numFmtId="0" fontId="56" fillId="11" borderId="0" applyNumberFormat="0" applyBorder="0" applyAlignment="0" applyProtection="0">
      <alignment vertical="center"/>
    </xf>
    <xf numFmtId="0" fontId="89" fillId="0" borderId="26">
      <alignment horizontal="center"/>
    </xf>
    <xf numFmtId="0" fontId="42" fillId="7" borderId="0" applyNumberFormat="0" applyBorder="0" applyAlignment="0" applyProtection="0">
      <alignment vertical="center"/>
    </xf>
    <xf numFmtId="0" fontId="89" fillId="0" borderId="26">
      <alignment horizontal="center"/>
    </xf>
    <xf numFmtId="3" fontId="41" fillId="0" borderId="0" applyFont="0" applyFill="0" applyBorder="0" applyAlignment="0" applyProtection="0"/>
    <xf numFmtId="3" fontId="2" fillId="0" borderId="0" applyFont="0" applyFill="0" applyBorder="0" applyAlignment="0" applyProtection="0"/>
    <xf numFmtId="3" fontId="41" fillId="0" borderId="0" applyFont="0" applyFill="0" applyBorder="0" applyAlignment="0" applyProtection="0"/>
    <xf numFmtId="3" fontId="41" fillId="0" borderId="0" applyFont="0" applyFill="0" applyBorder="0" applyAlignment="0" applyProtection="0"/>
    <xf numFmtId="3" fontId="2" fillId="0" borderId="0" applyFont="0" applyFill="0" applyBorder="0" applyAlignment="0" applyProtection="0"/>
    <xf numFmtId="0" fontId="2" fillId="32" borderId="0" applyNumberFormat="0" applyFont="0" applyBorder="0" applyAlignment="0" applyProtection="0"/>
    <xf numFmtId="0" fontId="41" fillId="32" borderId="0" applyNumberFormat="0" applyFont="0" applyBorder="0" applyAlignment="0" applyProtection="0"/>
    <xf numFmtId="0" fontId="2" fillId="0" borderId="0">
      <alignment vertical="center"/>
    </xf>
    <xf numFmtId="0" fontId="2" fillId="0" borderId="0">
      <alignment vertical="center"/>
    </xf>
    <xf numFmtId="0" fontId="41" fillId="32" borderId="0" applyNumberFormat="0" applyFont="0" applyBorder="0" applyAlignment="0" applyProtection="0"/>
    <xf numFmtId="0" fontId="2" fillId="32" borderId="0" applyNumberFormat="0" applyFont="0" applyBorder="0" applyAlignment="0" applyProtection="0"/>
    <xf numFmtId="3" fontId="107" fillId="0" borderId="0"/>
    <xf numFmtId="0" fontId="44" fillId="7" borderId="0" applyNumberFormat="0" applyBorder="0" applyAlignment="0" applyProtection="0">
      <alignment vertical="center"/>
    </xf>
    <xf numFmtId="0" fontId="89" fillId="0" borderId="0" applyNumberFormat="0" applyFill="0" applyBorder="0" applyAlignment="0" applyProtection="0"/>
    <xf numFmtId="0" fontId="106" fillId="36" borderId="10">
      <protection locked="0"/>
    </xf>
    <xf numFmtId="0" fontId="106" fillId="36" borderId="10">
      <protection locked="0"/>
    </xf>
    <xf numFmtId="0" fontId="106" fillId="36" borderId="10">
      <protection locked="0"/>
    </xf>
    <xf numFmtId="40" fontId="2" fillId="0" borderId="0" applyFont="0" applyFill="0" applyBorder="0" applyAlignment="0" applyProtection="0"/>
    <xf numFmtId="0" fontId="106" fillId="36" borderId="10">
      <protection locked="0"/>
    </xf>
    <xf numFmtId="0" fontId="106" fillId="36" borderId="10">
      <protection locked="0"/>
    </xf>
    <xf numFmtId="0" fontId="106" fillId="36" borderId="10">
      <protection locked="0"/>
    </xf>
    <xf numFmtId="0" fontId="108" fillId="0" borderId="0"/>
    <xf numFmtId="0" fontId="53" fillId="11" borderId="0" applyNumberFormat="0" applyBorder="0" applyAlignment="0" applyProtection="0">
      <alignment vertical="center"/>
    </xf>
    <xf numFmtId="0" fontId="106" fillId="36" borderId="10">
      <protection locked="0"/>
    </xf>
    <xf numFmtId="0" fontId="53" fillId="11" borderId="0" applyNumberFormat="0" applyBorder="0" applyAlignment="0" applyProtection="0">
      <alignment vertical="center"/>
    </xf>
    <xf numFmtId="0" fontId="106" fillId="36" borderId="10">
      <protection locked="0"/>
    </xf>
    <xf numFmtId="0" fontId="53" fillId="11" borderId="0" applyNumberFormat="0" applyBorder="0" applyAlignment="0" applyProtection="0">
      <alignment vertical="center"/>
    </xf>
    <xf numFmtId="0" fontId="106" fillId="36" borderId="10">
      <protection locked="0"/>
    </xf>
    <xf numFmtId="0" fontId="53" fillId="11" borderId="0" applyNumberFormat="0" applyBorder="0" applyAlignment="0" applyProtection="0">
      <alignment vertical="center"/>
    </xf>
    <xf numFmtId="0" fontId="106" fillId="36" borderId="10">
      <protection locked="0"/>
    </xf>
    <xf numFmtId="0" fontId="53" fillId="11" borderId="0" applyNumberFormat="0" applyBorder="0" applyAlignment="0" applyProtection="0">
      <alignment vertical="center"/>
    </xf>
    <xf numFmtId="0" fontId="106" fillId="36" borderId="10">
      <protection locked="0"/>
    </xf>
    <xf numFmtId="0" fontId="2" fillId="0" borderId="0"/>
    <xf numFmtId="0" fontId="106" fillId="36" borderId="10">
      <protection locked="0"/>
    </xf>
    <xf numFmtId="0" fontId="2" fillId="0" borderId="0"/>
    <xf numFmtId="0" fontId="44" fillId="7" borderId="0" applyNumberFormat="0" applyBorder="0" applyAlignment="0" applyProtection="0">
      <alignment vertical="center"/>
    </xf>
    <xf numFmtId="0" fontId="106" fillId="36" borderId="10">
      <protection locked="0"/>
    </xf>
    <xf numFmtId="0" fontId="2" fillId="0" borderId="0">
      <alignment vertical="center"/>
    </xf>
    <xf numFmtId="0" fontId="106" fillId="36" borderId="10">
      <protection locked="0"/>
    </xf>
    <xf numFmtId="0" fontId="106" fillId="36" borderId="10">
      <protection locked="0"/>
    </xf>
    <xf numFmtId="0" fontId="106" fillId="36" borderId="10">
      <protection locked="0"/>
    </xf>
    <xf numFmtId="0" fontId="106" fillId="36" borderId="10">
      <protection locked="0"/>
    </xf>
    <xf numFmtId="0" fontId="2" fillId="0" borderId="0"/>
    <xf numFmtId="0" fontId="109" fillId="0" borderId="0" applyNumberFormat="0" applyFill="0" applyBorder="0" applyAlignment="0" applyProtection="0">
      <alignment vertical="center"/>
    </xf>
    <xf numFmtId="0" fontId="2" fillId="0" borderId="0"/>
    <xf numFmtId="0" fontId="109" fillId="0" borderId="0" applyNumberFormat="0" applyFill="0" applyBorder="0" applyAlignment="0" applyProtection="0">
      <alignment vertical="center"/>
    </xf>
    <xf numFmtId="0" fontId="95" fillId="0" borderId="22" applyNumberFormat="0" applyFill="0" applyAlignment="0" applyProtection="0">
      <alignment vertical="center"/>
    </xf>
    <xf numFmtId="0" fontId="110" fillId="0" borderId="0" applyNumberFormat="0" applyFill="0" applyBorder="0" applyAlignment="0" applyProtection="0"/>
    <xf numFmtId="0" fontId="95" fillId="0" borderId="22" applyNumberFormat="0" applyFill="0" applyAlignment="0" applyProtection="0">
      <alignment vertical="center"/>
    </xf>
    <xf numFmtId="0" fontId="44" fillId="7" borderId="0" applyNumberFormat="0" applyBorder="0" applyAlignment="0" applyProtection="0">
      <alignment vertical="center"/>
    </xf>
    <xf numFmtId="196" fontId="2" fillId="0" borderId="0" applyFont="0" applyFill="0" applyBorder="0" applyAlignment="0" applyProtection="0"/>
    <xf numFmtId="195" fontId="2" fillId="0" borderId="0" applyFont="0" applyFill="0" applyBorder="0" applyAlignment="0" applyProtection="0"/>
    <xf numFmtId="202" fontId="2" fillId="0" borderId="0" applyFont="0" applyFill="0" applyBorder="0" applyAlignment="0" applyProtection="0"/>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 fillId="0" borderId="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41" fillId="0" borderId="0">
      <alignment vertical="center"/>
    </xf>
    <xf numFmtId="9" fontId="2" fillId="0" borderId="0" applyFont="0" applyFill="0" applyBorder="0" applyAlignment="0" applyProtection="0">
      <alignment vertical="center"/>
    </xf>
    <xf numFmtId="207" fontId="41" fillId="0" borderId="0" applyFont="0" applyFill="0" applyBorder="0" applyAlignment="0" applyProtection="0"/>
    <xf numFmtId="0" fontId="47" fillId="0" borderId="6" applyNumberFormat="0" applyFill="0" applyProtection="0">
      <alignment horizontal="right"/>
    </xf>
    <xf numFmtId="0" fontId="112" fillId="0" borderId="24" applyProtection="0">
      <alignment vertical="center"/>
    </xf>
    <xf numFmtId="0" fontId="49" fillId="0" borderId="13" applyNumberFormat="0" applyFill="0" applyAlignment="0" applyProtection="0">
      <alignment vertical="center"/>
    </xf>
    <xf numFmtId="0" fontId="113" fillId="0" borderId="13" applyNumberFormat="0" applyFill="0" applyAlignment="0" applyProtection="0">
      <alignment vertical="center"/>
    </xf>
    <xf numFmtId="0" fontId="115" fillId="23" borderId="16" applyNumberFormat="0" applyAlignment="0" applyProtection="0">
      <alignment vertical="center"/>
    </xf>
    <xf numFmtId="0" fontId="49" fillId="0" borderId="13" applyNumberFormat="0" applyFill="0" applyAlignment="0" applyProtection="0">
      <alignment vertical="center"/>
    </xf>
    <xf numFmtId="0" fontId="113" fillId="0" borderId="13" applyNumberFormat="0" applyFill="0" applyAlignment="0" applyProtection="0">
      <alignment vertical="center"/>
    </xf>
    <xf numFmtId="0" fontId="113" fillId="0" borderId="13" applyNumberFormat="0" applyFill="0" applyAlignment="0" applyProtection="0">
      <alignment vertical="center"/>
    </xf>
    <xf numFmtId="0" fontId="113" fillId="0" borderId="13" applyNumberFormat="0" applyFill="0" applyAlignment="0" applyProtection="0">
      <alignment vertical="center"/>
    </xf>
    <xf numFmtId="0" fontId="113" fillId="0" borderId="13" applyNumberFormat="0" applyFill="0" applyAlignment="0" applyProtection="0">
      <alignment vertical="center"/>
    </xf>
    <xf numFmtId="0" fontId="112" fillId="0" borderId="24" applyProtection="0">
      <alignment vertical="center"/>
    </xf>
    <xf numFmtId="0" fontId="42" fillId="7" borderId="0" applyNumberFormat="0" applyBorder="0" applyAlignment="0" applyProtection="0">
      <alignment vertical="center"/>
    </xf>
    <xf numFmtId="0" fontId="112" fillId="0" borderId="24" applyProtection="0">
      <alignment vertical="center"/>
    </xf>
    <xf numFmtId="0" fontId="113" fillId="0" borderId="13" applyNumberFormat="0" applyFill="0" applyAlignment="0" applyProtection="0">
      <alignment vertical="center"/>
    </xf>
    <xf numFmtId="0" fontId="49" fillId="0" borderId="13" applyNumberFormat="0" applyFill="0" applyAlignment="0" applyProtection="0">
      <alignment vertical="center"/>
    </xf>
    <xf numFmtId="0" fontId="49" fillId="0" borderId="13" applyNumberFormat="0" applyFill="0" applyAlignment="0" applyProtection="0">
      <alignment vertical="center"/>
    </xf>
    <xf numFmtId="0" fontId="112" fillId="0" borderId="27" applyNumberFormat="0" applyFill="0" applyAlignment="0" applyProtection="0">
      <alignment vertical="center"/>
    </xf>
    <xf numFmtId="0" fontId="112" fillId="0" borderId="27" applyNumberFormat="0" applyFill="0" applyAlignment="0" applyProtection="0">
      <alignment vertical="center"/>
    </xf>
    <xf numFmtId="0" fontId="101" fillId="0" borderId="24" applyProtection="0">
      <alignment vertical="center"/>
    </xf>
    <xf numFmtId="0" fontId="94" fillId="0" borderId="20" applyNumberFormat="0" applyFill="0" applyAlignment="0" applyProtection="0">
      <alignment vertical="center"/>
    </xf>
    <xf numFmtId="0" fontId="116" fillId="0" borderId="20" applyNumberFormat="0" applyFill="0" applyAlignment="0" applyProtection="0">
      <alignment vertical="center"/>
    </xf>
    <xf numFmtId="0" fontId="94" fillId="0" borderId="20" applyNumberFormat="0" applyFill="0" applyAlignment="0" applyProtection="0">
      <alignment vertical="center"/>
    </xf>
    <xf numFmtId="0" fontId="94" fillId="0" borderId="20" applyNumberFormat="0" applyFill="0" applyAlignment="0" applyProtection="0">
      <alignment vertical="center"/>
    </xf>
    <xf numFmtId="0" fontId="116" fillId="0" borderId="20" applyNumberFormat="0" applyFill="0" applyAlignment="0" applyProtection="0">
      <alignment vertical="center"/>
    </xf>
    <xf numFmtId="0" fontId="116" fillId="0" borderId="20" applyNumberFormat="0" applyFill="0" applyAlignment="0" applyProtection="0">
      <alignment vertical="center"/>
    </xf>
    <xf numFmtId="0" fontId="116" fillId="0" borderId="20" applyNumberFormat="0" applyFill="0" applyAlignment="0" applyProtection="0">
      <alignment vertical="center"/>
    </xf>
    <xf numFmtId="0" fontId="116" fillId="0" borderId="20" applyNumberFormat="0" applyFill="0" applyAlignment="0" applyProtection="0">
      <alignment vertical="center"/>
    </xf>
    <xf numFmtId="0" fontId="101" fillId="0" borderId="24" applyProtection="0">
      <alignment vertical="center"/>
    </xf>
    <xf numFmtId="0" fontId="116" fillId="0" borderId="20" applyNumberFormat="0" applyFill="0" applyAlignment="0" applyProtection="0">
      <alignment vertical="center"/>
    </xf>
    <xf numFmtId="0" fontId="2" fillId="0" borderId="0">
      <alignment vertical="center"/>
    </xf>
    <xf numFmtId="0" fontId="56" fillId="11" borderId="0" applyNumberFormat="0" applyBorder="0" applyAlignment="0" applyProtection="0">
      <alignment vertical="center"/>
    </xf>
    <xf numFmtId="0" fontId="94" fillId="0" borderId="20" applyNumberFormat="0" applyFill="0" applyAlignment="0" applyProtection="0">
      <alignment vertical="center"/>
    </xf>
    <xf numFmtId="0" fontId="94" fillId="0" borderId="20" applyNumberFormat="0" applyFill="0" applyAlignment="0" applyProtection="0">
      <alignment vertical="center"/>
    </xf>
    <xf numFmtId="0" fontId="73" fillId="12" borderId="0" applyNumberFormat="0" applyBorder="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17" fillId="0" borderId="29" applyProtection="0">
      <alignment vertical="center"/>
    </xf>
    <xf numFmtId="0" fontId="52" fillId="0" borderId="14" applyNumberFormat="0" applyFill="0" applyAlignment="0" applyProtection="0">
      <alignment vertical="center"/>
    </xf>
    <xf numFmtId="0" fontId="65"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42" fillId="7" borderId="0" applyNumberFormat="0" applyBorder="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117" fillId="0" borderId="29" applyProtection="0">
      <alignment vertical="center"/>
    </xf>
    <xf numFmtId="0" fontId="117" fillId="0" borderId="29" applyProtection="0">
      <alignment vertical="center"/>
    </xf>
    <xf numFmtId="0" fontId="65" fillId="0" borderId="14" applyNumberFormat="0" applyFill="0" applyAlignment="0" applyProtection="0">
      <alignment vertical="center"/>
    </xf>
    <xf numFmtId="0" fontId="56" fillId="11" borderId="0" applyNumberFormat="0" applyBorder="0" applyAlignment="0" applyProtection="0">
      <alignment vertical="center"/>
    </xf>
    <xf numFmtId="0" fontId="52" fillId="0" borderId="14" applyNumberFormat="0" applyFill="0" applyAlignment="0" applyProtection="0">
      <alignment vertical="center"/>
    </xf>
    <xf numFmtId="0" fontId="118" fillId="0" borderId="0" applyNumberFormat="0" applyFill="0" applyBorder="0" applyAlignment="0" applyProtection="0"/>
    <xf numFmtId="0" fontId="52" fillId="0" borderId="14" applyNumberFormat="0" applyFill="0" applyAlignment="0" applyProtection="0">
      <alignment vertical="center"/>
    </xf>
    <xf numFmtId="0" fontId="117" fillId="0" borderId="30" applyNumberFormat="0" applyFill="0" applyAlignment="0" applyProtection="0">
      <alignment vertical="center"/>
    </xf>
    <xf numFmtId="0" fontId="117" fillId="0" borderId="30" applyNumberFormat="0" applyFill="0" applyAlignment="0" applyProtection="0">
      <alignment vertical="center"/>
    </xf>
    <xf numFmtId="43" fontId="41" fillId="0" borderId="0" applyFont="0" applyFill="0" applyBorder="0" applyAlignment="0" applyProtection="0">
      <alignment vertical="center"/>
    </xf>
    <xf numFmtId="0" fontId="117" fillId="0" borderId="0" applyProtection="0">
      <alignment vertical="center"/>
    </xf>
    <xf numFmtId="43" fontId="2" fillId="0" borderId="0" applyFont="0" applyFill="0" applyBorder="0" applyAlignment="0" applyProtection="0">
      <alignment vertical="center"/>
    </xf>
    <xf numFmtId="0" fontId="5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5" fillId="0" borderId="0" applyNumberFormat="0" applyFill="0" applyBorder="0" applyAlignment="0" applyProtection="0">
      <alignment vertical="center"/>
    </xf>
    <xf numFmtId="43" fontId="41" fillId="0" borderId="0" applyFon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43" fontId="41" fillId="0" borderId="0" applyFont="0" applyFill="0" applyBorder="0" applyAlignment="0" applyProtection="0">
      <alignment vertical="center"/>
    </xf>
    <xf numFmtId="0" fontId="81" fillId="12" borderId="0" applyNumberFormat="0" applyBorder="0" applyAlignment="0" applyProtection="0">
      <alignment vertical="center"/>
    </xf>
    <xf numFmtId="0" fontId="65" fillId="0" borderId="0" applyNumberFormat="0" applyFill="0" applyBorder="0" applyAlignment="0" applyProtection="0">
      <alignment vertical="center"/>
    </xf>
    <xf numFmtId="43" fontId="2" fillId="0" borderId="0" applyFont="0" applyFill="0" applyBorder="0" applyAlignment="0" applyProtection="0">
      <alignment vertical="center"/>
    </xf>
    <xf numFmtId="0" fontId="117" fillId="0" borderId="0" applyProtection="0">
      <alignment vertical="center"/>
    </xf>
    <xf numFmtId="0" fontId="117" fillId="0" borderId="0" applyProtection="0">
      <alignment vertical="center"/>
    </xf>
    <xf numFmtId="0" fontId="65" fillId="0" borderId="0" applyNumberFormat="0" applyFill="0" applyBorder="0" applyAlignment="0" applyProtection="0">
      <alignment vertical="center"/>
    </xf>
    <xf numFmtId="43" fontId="2" fillId="0" borderId="0" applyFont="0" applyFill="0" applyBorder="0" applyAlignment="0" applyProtection="0">
      <alignment vertical="center"/>
    </xf>
    <xf numFmtId="0" fontId="52" fillId="0" borderId="0" applyNumberFormat="0" applyFill="0" applyBorder="0" applyAlignment="0" applyProtection="0">
      <alignment vertical="center"/>
    </xf>
    <xf numFmtId="43" fontId="2" fillId="0" borderId="0" applyFont="0" applyFill="0" applyBorder="0" applyAlignment="0" applyProtection="0">
      <alignment vertical="center"/>
    </xf>
    <xf numFmtId="0" fontId="52" fillId="0" borderId="0" applyNumberFormat="0" applyFill="0" applyBorder="0" applyAlignment="0" applyProtection="0">
      <alignment vertical="center"/>
    </xf>
    <xf numFmtId="43" fontId="120" fillId="0" borderId="0" applyFont="0" applyFill="0" applyBorder="0" applyAlignment="0" applyProtection="0">
      <alignment vertical="center"/>
    </xf>
    <xf numFmtId="0" fontId="117" fillId="0" borderId="0" applyNumberFormat="0" applyFill="0" applyBorder="0" applyAlignment="0" applyProtection="0">
      <alignment vertical="center"/>
    </xf>
    <xf numFmtId="0" fontId="44" fillId="7" borderId="0" applyNumberFormat="0" applyBorder="0" applyAlignment="0" applyProtection="0">
      <alignment vertical="center"/>
    </xf>
    <xf numFmtId="0" fontId="117" fillId="0" borderId="0" applyNumberFormat="0" applyFill="0" applyBorder="0" applyAlignment="0" applyProtection="0">
      <alignment vertical="center"/>
    </xf>
    <xf numFmtId="0" fontId="53" fillId="11" borderId="0" applyNumberFormat="0" applyBorder="0" applyAlignment="0" applyProtection="0">
      <alignment vertical="center"/>
    </xf>
    <xf numFmtId="0" fontId="110" fillId="0" borderId="0" applyProtection="0">
      <alignment vertical="center"/>
    </xf>
    <xf numFmtId="0" fontId="53" fillId="11" borderId="0" applyNumberFormat="0" applyBorder="0" applyAlignment="0" applyProtection="0">
      <alignment vertical="center"/>
    </xf>
    <xf numFmtId="0" fontId="109" fillId="0" borderId="0" applyNumberFormat="0" applyFill="0" applyBorder="0" applyAlignment="0" applyProtection="0">
      <alignment vertical="center"/>
    </xf>
    <xf numFmtId="0" fontId="53" fillId="11" borderId="0" applyNumberFormat="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53" fillId="11" borderId="0" applyNumberFormat="0" applyBorder="0" applyAlignment="0" applyProtection="0">
      <alignment vertical="center"/>
    </xf>
    <xf numFmtId="0" fontId="110" fillId="0" borderId="0" applyProtection="0">
      <alignment vertical="center"/>
    </xf>
    <xf numFmtId="0" fontId="53" fillId="11" borderId="0" applyNumberFormat="0" applyBorder="0" applyAlignment="0" applyProtection="0">
      <alignment vertical="center"/>
    </xf>
    <xf numFmtId="0" fontId="110" fillId="0" borderId="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57" fillId="22" borderId="0" applyNumberFormat="0" applyBorder="0" applyAlignment="0" applyProtection="0">
      <alignment vertical="center"/>
    </xf>
    <xf numFmtId="0" fontId="122" fillId="0" borderId="6" applyNumberFormat="0" applyFill="0" applyProtection="0">
      <alignment horizontal="center"/>
    </xf>
    <xf numFmtId="0" fontId="42" fillId="7" borderId="0" applyNumberFormat="0" applyBorder="0" applyAlignment="0" applyProtection="0">
      <alignment vertical="center"/>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25" fillId="0" borderId="12" applyNumberFormat="0" applyFill="0" applyProtection="0">
      <alignment horizontal="center"/>
    </xf>
    <xf numFmtId="0" fontId="59" fillId="14" borderId="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2" fillId="0" borderId="0" applyFont="0" applyFill="0" applyBorder="0" applyAlignment="0" applyProtection="0"/>
    <xf numFmtId="0" fontId="42" fillId="7" borderId="0" applyNumberFormat="0" applyBorder="0" applyAlignment="0" applyProtection="0">
      <alignment vertical="center"/>
    </xf>
    <xf numFmtId="0" fontId="2" fillId="0" borderId="0"/>
    <xf numFmtId="0" fontId="42" fillId="7" borderId="0" applyNumberFormat="0" applyBorder="0" applyAlignment="0" applyProtection="0">
      <alignment vertical="center"/>
    </xf>
    <xf numFmtId="0" fontId="2" fillId="0" borderId="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9" fillId="14" borderId="0" applyProtection="0">
      <alignment vertical="center"/>
    </xf>
    <xf numFmtId="0" fontId="59" fillId="14" borderId="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111" fillId="7" borderId="0" applyNumberFormat="0" applyBorder="0" applyAlignment="0" applyProtection="0">
      <alignment vertical="center"/>
    </xf>
    <xf numFmtId="0" fontId="111"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71" fillId="0" borderId="0"/>
    <xf numFmtId="0" fontId="73" fillId="12"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66" fillId="12" borderId="0" applyNumberFormat="0" applyBorder="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126" fillId="0" borderId="0"/>
    <xf numFmtId="0" fontId="73"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7"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66" fillId="12"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12" borderId="0" applyNumberFormat="0" applyBorder="0" applyAlignment="0" applyProtection="0">
      <alignment vertical="center"/>
    </xf>
    <xf numFmtId="0" fontId="2" fillId="0" borderId="0"/>
    <xf numFmtId="0" fontId="42" fillId="12"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71" fillId="0" borderId="0"/>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115" fillId="23" borderId="16" applyNumberFormat="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2" fillId="0" borderId="0">
      <alignment vertical="center"/>
    </xf>
    <xf numFmtId="0" fontId="2" fillId="0" borderId="0"/>
    <xf numFmtId="0" fontId="42" fillId="7" borderId="0" applyNumberFormat="0" applyBorder="0" applyAlignment="0" applyProtection="0">
      <alignment vertical="center"/>
    </xf>
    <xf numFmtId="0" fontId="2" fillId="0" borderId="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2" fillId="0" borderId="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0" fillId="13" borderId="0" applyNumberFormat="0" applyBorder="0" applyAlignment="0" applyProtection="0">
      <alignment vertical="center"/>
    </xf>
    <xf numFmtId="0" fontId="42" fillId="7" borderId="0" applyNumberFormat="0" applyBorder="0" applyAlignment="0" applyProtection="0">
      <alignment vertical="center"/>
    </xf>
    <xf numFmtId="0" fontId="46" fillId="13" borderId="0" applyNumberFormat="0" applyBorder="0" applyAlignment="0" applyProtection="0">
      <alignment vertical="center"/>
    </xf>
    <xf numFmtId="0" fontId="42" fillId="7" borderId="0" applyNumberFormat="0" applyBorder="0" applyAlignment="0" applyProtection="0">
      <alignment vertical="center"/>
    </xf>
    <xf numFmtId="0" fontId="50" fillId="33"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9" fillId="14" borderId="0" applyProtection="0">
      <alignment vertical="center"/>
    </xf>
    <xf numFmtId="0" fontId="59" fillId="14" borderId="0" applyProtection="0">
      <alignment vertical="center"/>
    </xf>
    <xf numFmtId="0" fontId="78" fillId="7" borderId="0" applyNumberFormat="0" applyBorder="0" applyAlignment="0" applyProtection="0"/>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56" fillId="11" borderId="0" applyNumberFormat="0" applyBorder="0" applyAlignment="0" applyProtection="0">
      <alignment vertical="center"/>
    </xf>
    <xf numFmtId="0" fontId="42" fillId="7" borderId="0" applyNumberFormat="0" applyBorder="0" applyAlignment="0" applyProtection="0">
      <alignment vertical="center"/>
    </xf>
    <xf numFmtId="0" fontId="78" fillId="7" borderId="0" applyNumberFormat="0" applyBorder="0" applyAlignment="0" applyProtection="0"/>
    <xf numFmtId="0" fontId="42" fillId="7" borderId="0" applyNumberFormat="0" applyBorder="0" applyAlignment="0" applyProtection="0">
      <alignment vertical="center"/>
    </xf>
    <xf numFmtId="0" fontId="127" fillId="7" borderId="0" applyNumberFormat="0" applyBorder="0" applyAlignment="0" applyProtection="0">
      <alignment vertical="center"/>
    </xf>
    <xf numFmtId="0" fontId="42" fillId="7" borderId="0" applyNumberFormat="0" applyBorder="0" applyAlignment="0" applyProtection="0">
      <alignment vertical="center"/>
    </xf>
    <xf numFmtId="0" fontId="127" fillId="7" borderId="0" applyNumberFormat="0" applyBorder="0" applyAlignment="0" applyProtection="0">
      <alignment vertical="center"/>
    </xf>
    <xf numFmtId="0" fontId="127" fillId="7" borderId="0" applyNumberFormat="0" applyBorder="0" applyAlignment="0" applyProtection="0">
      <alignment vertical="center"/>
    </xf>
    <xf numFmtId="0" fontId="127" fillId="7" borderId="0" applyNumberFormat="0" applyBorder="0" applyAlignment="0" applyProtection="0">
      <alignment vertical="center"/>
    </xf>
    <xf numFmtId="0" fontId="127" fillId="7" borderId="0" applyNumberFormat="0" applyBorder="0" applyAlignment="0" applyProtection="0">
      <alignment vertical="center"/>
    </xf>
    <xf numFmtId="0" fontId="78" fillId="7" borderId="0" applyNumberFormat="0" applyBorder="0" applyAlignment="0" applyProtection="0"/>
    <xf numFmtId="0" fontId="127"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6" fillId="11" borderId="0" applyNumberFormat="0" applyBorder="0" applyAlignment="0" applyProtection="0">
      <alignment vertical="center"/>
    </xf>
    <xf numFmtId="0" fontId="128" fillId="7" borderId="0" applyNumberFormat="0" applyBorder="0" applyAlignment="0" applyProtection="0"/>
    <xf numFmtId="0" fontId="81" fillId="12" borderId="0" applyNumberFormat="0" applyBorder="0" applyAlignment="0" applyProtection="0">
      <alignment vertical="center"/>
    </xf>
    <xf numFmtId="0" fontId="124" fillId="11" borderId="0" applyNumberFormat="0" applyBorder="0" applyAlignment="0" applyProtection="0">
      <alignment vertical="center"/>
    </xf>
    <xf numFmtId="0" fontId="78" fillId="7" borderId="0" applyNumberFormat="0" applyBorder="0" applyAlignment="0" applyProtection="0"/>
    <xf numFmtId="0" fontId="78" fillId="7" borderId="0" applyNumberFormat="0" applyBorder="0" applyAlignment="0" applyProtection="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78" fillId="7" borderId="0" applyNumberFormat="0" applyBorder="0" applyAlignment="0" applyProtection="0"/>
    <xf numFmtId="0" fontId="78" fillId="7" borderId="0" applyNumberFormat="0" applyBorder="0" applyAlignment="0" applyProtection="0"/>
    <xf numFmtId="0" fontId="82" fillId="8" borderId="16" applyNumberFormat="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73"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6" fillId="11"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 fillId="0" borderId="0">
      <alignment vertical="center"/>
    </xf>
    <xf numFmtId="0" fontId="44" fillId="7" borderId="0" applyNumberFormat="0" applyBorder="0" applyAlignment="0" applyProtection="0">
      <alignment vertical="center"/>
    </xf>
    <xf numFmtId="0" fontId="2" fillId="0" borderId="0"/>
    <xf numFmtId="0" fontId="44" fillId="7" borderId="0" applyNumberFormat="0" applyBorder="0" applyAlignment="0" applyProtection="0">
      <alignment vertical="center"/>
    </xf>
    <xf numFmtId="0" fontId="2" fillId="0" borderId="0"/>
    <xf numFmtId="0" fontId="44" fillId="7" borderId="0" applyNumberFormat="0" applyBorder="0" applyAlignment="0" applyProtection="0">
      <alignment vertical="center"/>
    </xf>
    <xf numFmtId="0" fontId="2" fillId="0" borderId="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44" fillId="7" borderId="0" applyNumberFormat="0" applyBorder="0" applyAlignment="0" applyProtection="0">
      <alignment vertical="center"/>
    </xf>
    <xf numFmtId="0" fontId="2" fillId="0" borderId="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78" fillId="7" borderId="0" applyNumberFormat="0" applyBorder="0" applyAlignment="0" applyProtection="0"/>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6" fillId="22" borderId="0" applyNumberFormat="0" applyBorder="0" applyAlignment="0" applyProtection="0">
      <alignment vertical="center"/>
    </xf>
    <xf numFmtId="0" fontId="44" fillId="7" borderId="0" applyNumberFormat="0" applyBorder="0" applyAlignment="0" applyProtection="0">
      <alignment vertical="center"/>
    </xf>
    <xf numFmtId="0" fontId="56" fillId="22"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99" fillId="0" borderId="18" applyNumberFormat="0" applyFill="0" applyAlignment="0" applyProtection="0">
      <alignment vertical="center"/>
    </xf>
    <xf numFmtId="0" fontId="42" fillId="7" borderId="0" applyNumberFormat="0" applyBorder="0" applyAlignment="0" applyProtection="0">
      <alignment vertical="center"/>
    </xf>
    <xf numFmtId="0" fontId="71" fillId="0" borderId="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0" fillId="3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0" fillId="3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6" fillId="31" borderId="0" applyNumberFormat="0" applyBorder="0" applyAlignment="0" applyProtection="0">
      <alignment vertical="center"/>
    </xf>
    <xf numFmtId="0" fontId="44" fillId="7" borderId="0" applyNumberFormat="0" applyBorder="0" applyAlignment="0" applyProtection="0">
      <alignment vertical="center"/>
    </xf>
    <xf numFmtId="0" fontId="115" fillId="23" borderId="16" applyNumberFormat="0" applyAlignment="0" applyProtection="0">
      <alignment vertical="center"/>
    </xf>
    <xf numFmtId="0" fontId="57" fillId="11" borderId="0" applyNumberFormat="0" applyBorder="0" applyAlignment="0" applyProtection="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99" fillId="0" borderId="18" applyNumberFormat="0" applyFill="0" applyAlignment="0" applyProtection="0">
      <alignment vertical="center"/>
    </xf>
    <xf numFmtId="0" fontId="42" fillId="7" borderId="0" applyNumberFormat="0" applyBorder="0" applyAlignment="0" applyProtection="0">
      <alignment vertical="center"/>
    </xf>
    <xf numFmtId="0" fontId="88" fillId="0" borderId="18" applyNumberFormat="0" applyFill="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50" fillId="27" borderId="0" applyNumberFormat="0" applyBorder="0" applyAlignment="0" applyProtection="0">
      <alignment vertical="center"/>
    </xf>
    <xf numFmtId="0" fontId="44" fillId="7" borderId="0" applyNumberFormat="0" applyBorder="0" applyAlignment="0" applyProtection="0">
      <alignment vertical="center"/>
    </xf>
    <xf numFmtId="0" fontId="50" fillId="27" borderId="0" applyNumberFormat="0" applyBorder="0" applyAlignment="0" applyProtection="0">
      <alignment vertical="center"/>
    </xf>
    <xf numFmtId="0" fontId="2" fillId="0" borderId="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72" fillId="22" borderId="0" applyNumberFormat="0" applyBorder="0" applyAlignment="0" applyProtection="0">
      <alignment vertical="center"/>
    </xf>
    <xf numFmtId="0" fontId="2" fillId="0" borderId="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70" fillId="0" borderId="0"/>
    <xf numFmtId="0" fontId="44" fillId="7" borderId="0" applyNumberFormat="0" applyBorder="0" applyAlignment="0" applyProtection="0">
      <alignment vertical="center"/>
    </xf>
    <xf numFmtId="0" fontId="70" fillId="0" borderId="0"/>
    <xf numFmtId="0" fontId="44" fillId="7" borderId="0" applyNumberFormat="0" applyBorder="0" applyAlignment="0" applyProtection="0">
      <alignment vertical="center"/>
    </xf>
    <xf numFmtId="0" fontId="70" fillId="0" borderId="0"/>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114" fillId="23" borderId="25" applyNumberFormat="0" applyAlignment="0" applyProtection="0">
      <alignment vertical="center"/>
    </xf>
    <xf numFmtId="0" fontId="42" fillId="7" borderId="0" applyNumberFormat="0" applyBorder="0" applyAlignment="0" applyProtection="0">
      <alignment vertical="center"/>
    </xf>
    <xf numFmtId="0" fontId="56" fillId="11" borderId="0" applyNumberFormat="0" applyBorder="0" applyAlignment="0" applyProtection="0">
      <alignment vertical="center"/>
    </xf>
    <xf numFmtId="0" fontId="2" fillId="0" borderId="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6" fillId="22"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7" fillId="22"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135" fillId="0" borderId="0">
      <alignment vertical="center"/>
    </xf>
    <xf numFmtId="0" fontId="42" fillId="7" borderId="0" applyNumberFormat="0" applyBorder="0" applyAlignment="0" applyProtection="0">
      <alignment vertical="center"/>
    </xf>
    <xf numFmtId="0" fontId="115" fillId="23" borderId="16" applyNumberFormat="0" applyAlignment="0" applyProtection="0">
      <alignment vertical="center"/>
    </xf>
    <xf numFmtId="0" fontId="42" fillId="7"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56" fillId="11" borderId="0" applyNumberFormat="0" applyBorder="0" applyAlignment="0" applyProtection="0">
      <alignment vertical="center"/>
    </xf>
    <xf numFmtId="0" fontId="44" fillId="7" borderId="0" applyNumberFormat="0" applyBorder="0" applyAlignment="0" applyProtection="0">
      <alignment vertical="center"/>
    </xf>
    <xf numFmtId="0" fontId="56" fillId="1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7" fillId="22" borderId="0" applyNumberFormat="0" applyBorder="0" applyAlignment="0" applyProtection="0">
      <alignment vertical="center"/>
    </xf>
    <xf numFmtId="0" fontId="2" fillId="0" borderId="0">
      <alignment vertical="center"/>
    </xf>
    <xf numFmtId="0" fontId="71" fillId="0" borderId="0"/>
    <xf numFmtId="0" fontId="2" fillId="0" borderId="0">
      <alignment vertical="center"/>
    </xf>
    <xf numFmtId="0" fontId="85" fillId="0" borderId="0"/>
    <xf numFmtId="0" fontId="85" fillId="0" borderId="0"/>
    <xf numFmtId="0" fontId="2" fillId="0" borderId="0">
      <alignment vertical="center"/>
    </xf>
    <xf numFmtId="0" fontId="41" fillId="0" borderId="0">
      <alignment vertical="center"/>
    </xf>
    <xf numFmtId="0" fontId="41"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56" fillId="22"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41" fillId="0" borderId="0"/>
    <xf numFmtId="0" fontId="2" fillId="0" borderId="0">
      <alignment vertical="center"/>
    </xf>
    <xf numFmtId="0" fontId="2" fillId="0" borderId="0">
      <alignment vertical="center"/>
    </xf>
    <xf numFmtId="0" fontId="2" fillId="0" borderId="0">
      <alignment vertical="center"/>
    </xf>
    <xf numFmtId="0" fontId="71" fillId="0" borderId="0"/>
    <xf numFmtId="0" fontId="71" fillId="0" borderId="0"/>
    <xf numFmtId="0" fontId="59" fillId="21" borderId="0" applyNumberFormat="0" applyBorder="0" applyAlignment="0" applyProtection="0">
      <alignment vertical="center"/>
    </xf>
    <xf numFmtId="0" fontId="2" fillId="0" borderId="0">
      <alignment vertical="center"/>
    </xf>
    <xf numFmtId="0" fontId="83" fillId="29" borderId="1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20" borderId="15" applyNumberFormat="0" applyFont="0" applyAlignment="0" applyProtection="0">
      <alignment vertical="center"/>
    </xf>
    <xf numFmtId="0" fontId="84" fillId="29" borderId="17" applyNumberFormat="0" applyAlignment="0" applyProtection="0">
      <alignment vertical="center"/>
    </xf>
    <xf numFmtId="0" fontId="2" fillId="0" borderId="0">
      <alignment vertical="center"/>
    </xf>
    <xf numFmtId="0" fontId="135" fillId="0" borderId="0">
      <alignment vertical="center"/>
    </xf>
    <xf numFmtId="0" fontId="2" fillId="0" borderId="0">
      <alignment vertical="center"/>
    </xf>
    <xf numFmtId="0" fontId="2" fillId="0" borderId="0">
      <alignment vertical="center"/>
    </xf>
    <xf numFmtId="0" fontId="135" fillId="0" borderId="0">
      <alignment vertical="center"/>
    </xf>
    <xf numFmtId="0" fontId="62" fillId="21" borderId="0" applyNumberFormat="0" applyBorder="0" applyAlignment="0" applyProtection="0">
      <alignment vertical="center"/>
    </xf>
    <xf numFmtId="0" fontId="2" fillId="0" borderId="0">
      <alignment vertical="center"/>
    </xf>
    <xf numFmtId="0" fontId="2" fillId="20" borderId="15" applyNumberFormat="0" applyFont="0" applyAlignment="0" applyProtection="0">
      <alignment vertical="center"/>
    </xf>
    <xf numFmtId="0" fontId="84" fillId="29" borderId="17" applyNumberFormat="0" applyAlignment="0" applyProtection="0">
      <alignment vertical="center"/>
    </xf>
    <xf numFmtId="0" fontId="2" fillId="0" borderId="0">
      <alignment vertical="center"/>
    </xf>
    <xf numFmtId="0" fontId="85" fillId="0" borderId="0"/>
    <xf numFmtId="0" fontId="2" fillId="0" borderId="0">
      <alignment vertical="center"/>
    </xf>
    <xf numFmtId="0" fontId="2" fillId="0" borderId="0">
      <alignment vertical="center"/>
    </xf>
    <xf numFmtId="0" fontId="85" fillId="0" borderId="0"/>
    <xf numFmtId="0" fontId="85" fillId="0" borderId="0"/>
    <xf numFmtId="0" fontId="2" fillId="0" borderId="0">
      <alignment vertical="center"/>
    </xf>
    <xf numFmtId="0" fontId="83" fillId="29" borderId="1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41" fillId="0" borderId="0"/>
    <xf numFmtId="0" fontId="2" fillId="0" borderId="0">
      <alignment vertical="center"/>
    </xf>
    <xf numFmtId="0" fontId="2" fillId="0" borderId="0">
      <alignment vertical="center"/>
    </xf>
    <xf numFmtId="0" fontId="41" fillId="0" borderId="0"/>
    <xf numFmtId="0" fontId="2" fillId="0" borderId="0">
      <alignment vertical="center"/>
    </xf>
    <xf numFmtId="0" fontId="50" fillId="13" borderId="0" applyNumberFormat="0" applyBorder="0" applyAlignment="0" applyProtection="0">
      <alignment vertical="center"/>
    </xf>
    <xf numFmtId="0" fontId="41" fillId="0" borderId="0"/>
    <xf numFmtId="0" fontId="50" fillId="30" borderId="0" applyNumberFormat="0" applyBorder="0" applyAlignment="0" applyProtection="0">
      <alignment vertical="center"/>
    </xf>
    <xf numFmtId="0" fontId="41" fillId="0" borderId="0"/>
    <xf numFmtId="0" fontId="2" fillId="0" borderId="0">
      <alignment vertical="center"/>
    </xf>
    <xf numFmtId="0" fontId="41" fillId="0" borderId="0"/>
    <xf numFmtId="0" fontId="41" fillId="0" borderId="0">
      <alignment vertical="center"/>
    </xf>
    <xf numFmtId="0" fontId="41" fillId="0" borderId="0" applyProtection="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41" fillId="0" borderId="0">
      <alignment vertical="center"/>
    </xf>
    <xf numFmtId="0" fontId="41" fillId="0" borderId="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1" fillId="0" borderId="0" applyProtection="0"/>
    <xf numFmtId="0" fontId="41" fillId="0" borderId="0" applyProtection="0"/>
    <xf numFmtId="0" fontId="2" fillId="0" borderId="0"/>
    <xf numFmtId="0" fontId="2" fillId="0" borderId="0"/>
    <xf numFmtId="0" fontId="2" fillId="0" borderId="0"/>
    <xf numFmtId="0" fontId="114" fillId="23" borderId="25"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8" borderId="16" applyProtection="0">
      <alignment vertical="center"/>
    </xf>
    <xf numFmtId="0" fontId="41" fillId="0" borderId="0">
      <alignment vertical="center"/>
    </xf>
    <xf numFmtId="0" fontId="82" fillId="8" borderId="16" applyNumberFormat="0" applyAlignment="0" applyProtection="0">
      <alignment vertical="center"/>
    </xf>
    <xf numFmtId="0" fontId="41" fillId="0" borderId="0">
      <alignment vertical="center"/>
    </xf>
    <xf numFmtId="0" fontId="82" fillId="8" borderId="16" applyNumberFormat="0" applyAlignment="0" applyProtection="0">
      <alignment vertical="center"/>
    </xf>
    <xf numFmtId="0" fontId="41" fillId="0" borderId="0"/>
    <xf numFmtId="0" fontId="4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5" fillId="24" borderId="25"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30" borderId="0" applyNumberFormat="0" applyBorder="0" applyAlignment="0" applyProtection="0">
      <alignment vertical="center"/>
    </xf>
    <xf numFmtId="0" fontId="2" fillId="0" borderId="0"/>
    <xf numFmtId="0" fontId="2" fillId="0" borderId="0"/>
    <xf numFmtId="0" fontId="2" fillId="0" borderId="0"/>
    <xf numFmtId="0" fontId="2" fillId="0" borderId="0"/>
    <xf numFmtId="0" fontId="56" fillId="11"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11" borderId="0" applyNumberFormat="0" applyBorder="0" applyAlignment="0" applyProtection="0">
      <alignment vertical="center"/>
    </xf>
    <xf numFmtId="0" fontId="2" fillId="0" borderId="0"/>
    <xf numFmtId="0" fontId="53" fillId="11"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57" fillId="11" borderId="0" applyNumberFormat="0" applyBorder="0" applyAlignment="0" applyProtection="0"/>
    <xf numFmtId="0" fontId="2" fillId="0" borderId="0"/>
    <xf numFmtId="0" fontId="2" fillId="0" borderId="0"/>
    <xf numFmtId="0" fontId="50" fillId="9" borderId="0" applyNumberFormat="0" applyBorder="0" applyAlignment="0" applyProtection="0">
      <alignment vertical="center"/>
    </xf>
    <xf numFmtId="0" fontId="2" fillId="0" borderId="0"/>
    <xf numFmtId="0" fontId="123" fillId="8" borderId="16" applyNumberFormat="0" applyAlignment="0" applyProtection="0">
      <alignment vertical="center"/>
    </xf>
    <xf numFmtId="41" fontId="2" fillId="0" borderId="0" applyFont="0" applyFill="0" applyBorder="0" applyAlignment="0" applyProtection="0">
      <alignment vertical="center"/>
    </xf>
    <xf numFmtId="0" fontId="2" fillId="0" borderId="0"/>
    <xf numFmtId="0" fontId="124" fillId="11" borderId="0" applyNumberFormat="0" applyBorder="0" applyAlignment="0" applyProtection="0">
      <alignment vertical="center"/>
    </xf>
    <xf numFmtId="0" fontId="2" fillId="0" borderId="0"/>
    <xf numFmtId="0" fontId="2" fillId="0" borderId="0"/>
    <xf numFmtId="0" fontId="2" fillId="0" borderId="0"/>
    <xf numFmtId="0" fontId="2" fillId="0" borderId="0"/>
    <xf numFmtId="0" fontId="56" fillId="11" borderId="0" applyNumberFormat="0" applyBorder="0" applyAlignment="0" applyProtection="0">
      <alignment vertical="center"/>
    </xf>
    <xf numFmtId="0" fontId="2" fillId="0" borderId="0"/>
    <xf numFmtId="0" fontId="2" fillId="0" borderId="0"/>
    <xf numFmtId="0" fontId="2" fillId="0" borderId="0"/>
    <xf numFmtId="0" fontId="41" fillId="0" borderId="0">
      <alignment vertical="center"/>
    </xf>
    <xf numFmtId="179" fontId="2" fillId="0" borderId="0" applyFont="0" applyFill="0" applyBorder="0" applyAlignment="0" applyProtection="0"/>
    <xf numFmtId="0" fontId="2" fillId="0" borderId="0">
      <alignment vertical="center"/>
    </xf>
    <xf numFmtId="0" fontId="135" fillId="0" borderId="0"/>
    <xf numFmtId="0" fontId="2" fillId="0" borderId="0">
      <alignment vertical="center"/>
    </xf>
    <xf numFmtId="0" fontId="2" fillId="0" borderId="0">
      <alignment vertical="center"/>
    </xf>
    <xf numFmtId="0" fontId="135" fillId="0" borderId="0"/>
    <xf numFmtId="0" fontId="2" fillId="0" borderId="0"/>
    <xf numFmtId="0" fontId="135"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41" fillId="0" borderId="0">
      <alignment vertical="center"/>
    </xf>
    <xf numFmtId="0" fontId="2" fillId="0" borderId="0"/>
    <xf numFmtId="0" fontId="2" fillId="0" borderId="0"/>
    <xf numFmtId="0" fontId="41" fillId="0" borderId="0">
      <alignment vertical="center"/>
    </xf>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7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1" fillId="0" borderId="0"/>
    <xf numFmtId="0" fontId="2" fillId="0" borderId="0">
      <alignment vertical="center"/>
    </xf>
    <xf numFmtId="0" fontId="2" fillId="0" borderId="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11" borderId="0" applyNumberFormat="0" applyBorder="0" applyAlignment="0" applyProtection="0">
      <alignment vertical="center"/>
    </xf>
    <xf numFmtId="0" fontId="7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11" borderId="0" applyNumberFormat="0" applyBorder="0" applyAlignment="0" applyProtection="0">
      <alignment vertical="center"/>
    </xf>
    <xf numFmtId="0" fontId="71" fillId="0" borderId="0"/>
    <xf numFmtId="0" fontId="2" fillId="0" borderId="0">
      <alignment vertical="center"/>
    </xf>
    <xf numFmtId="0" fontId="7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56" fillId="22" borderId="0" applyNumberFormat="0" applyBorder="0" applyAlignment="0" applyProtection="0">
      <alignment vertical="center"/>
    </xf>
    <xf numFmtId="0" fontId="41" fillId="0" borderId="0">
      <alignment vertical="center"/>
    </xf>
    <xf numFmtId="0" fontId="56" fillId="22"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alignment vertical="center"/>
    </xf>
    <xf numFmtId="0" fontId="41" fillId="0" borderId="0">
      <alignment vertical="center"/>
    </xf>
    <xf numFmtId="0" fontId="41" fillId="0" borderId="0">
      <alignment vertical="center"/>
    </xf>
    <xf numFmtId="0" fontId="2" fillId="0" borderId="0"/>
    <xf numFmtId="0" fontId="71" fillId="0" borderId="0"/>
    <xf numFmtId="0" fontId="71" fillId="0" borderId="0"/>
    <xf numFmtId="0" fontId="72" fillId="22" borderId="0" applyNumberFormat="0" applyBorder="0" applyAlignment="0" applyProtection="0">
      <alignment vertical="center"/>
    </xf>
    <xf numFmtId="0" fontId="85" fillId="0" borderId="0"/>
    <xf numFmtId="0" fontId="2" fillId="0" borderId="0"/>
    <xf numFmtId="0" fontId="2" fillId="0" borderId="0"/>
    <xf numFmtId="0" fontId="2" fillId="0" borderId="0"/>
    <xf numFmtId="0" fontId="2" fillId="0" borderId="0"/>
    <xf numFmtId="0" fontId="56" fillId="11"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5" fillId="0" borderId="0"/>
    <xf numFmtId="0" fontId="85" fillId="0" borderId="0"/>
    <xf numFmtId="0" fontId="85" fillId="0" borderId="0"/>
    <xf numFmtId="0" fontId="2" fillId="0" borderId="0"/>
    <xf numFmtId="0" fontId="2" fillId="0" borderId="0"/>
    <xf numFmtId="0" fontId="41" fillId="0" borderId="0">
      <alignment vertical="center"/>
    </xf>
    <xf numFmtId="0" fontId="2" fillId="0" borderId="0"/>
    <xf numFmtId="0" fontId="2" fillId="0" borderId="0"/>
    <xf numFmtId="0" fontId="2" fillId="0" borderId="0"/>
    <xf numFmtId="0" fontId="2" fillId="0" borderId="0"/>
    <xf numFmtId="0" fontId="85" fillId="0" borderId="0"/>
    <xf numFmtId="0" fontId="85" fillId="0" borderId="0"/>
    <xf numFmtId="0" fontId="41" fillId="0" borderId="0">
      <alignment vertical="center"/>
    </xf>
    <xf numFmtId="0" fontId="41" fillId="0" borderId="0">
      <alignment vertical="center"/>
    </xf>
    <xf numFmtId="0" fontId="47" fillId="0" borderId="0"/>
    <xf numFmtId="0" fontId="13" fillId="0" borderId="0">
      <alignment vertical="center"/>
    </xf>
    <xf numFmtId="0" fontId="87" fillId="0" borderId="0" applyNumberFormat="0" applyFill="0" applyBorder="0" applyAlignment="0" applyProtection="0">
      <alignment vertical="top"/>
      <protection locked="0"/>
    </xf>
    <xf numFmtId="0" fontId="2" fillId="0" borderId="0" applyNumberFormat="0" applyFill="0" applyBorder="0" applyAlignment="0" applyProtection="0"/>
    <xf numFmtId="0" fontId="56" fillId="11" borderId="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Protection="0">
      <alignment vertical="center"/>
    </xf>
    <xf numFmtId="0" fontId="2" fillId="20" borderId="15" applyNumberFormat="0" applyFont="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7" fillId="22" borderId="0" applyNumberFormat="0" applyBorder="0" applyAlignment="0" applyProtection="0">
      <alignment vertical="center"/>
    </xf>
    <xf numFmtId="0" fontId="57" fillId="22" borderId="0" applyNumberFormat="0" applyBorder="0" applyAlignment="0" applyProtection="0">
      <alignment vertical="center"/>
    </xf>
    <xf numFmtId="0" fontId="57" fillId="22" borderId="0" applyNumberFormat="0" applyBorder="0" applyAlignment="0" applyProtection="0">
      <alignment vertical="center"/>
    </xf>
    <xf numFmtId="0" fontId="105" fillId="23" borderId="25" applyNumberFormat="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57" fillId="22" borderId="0" applyNumberFormat="0" applyBorder="0" applyAlignment="0" applyProtection="0">
      <alignment vertical="center"/>
    </xf>
    <xf numFmtId="0" fontId="57" fillId="22" borderId="0" applyNumberFormat="0" applyBorder="0" applyAlignment="0" applyProtection="0">
      <alignment vertical="center"/>
    </xf>
    <xf numFmtId="0" fontId="58" fillId="38" borderId="0" applyNumberFormat="0" applyBorder="0" applyAlignment="0" applyProtection="0"/>
    <xf numFmtId="0" fontId="57" fillId="22" borderId="0" applyNumberFormat="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56" fillId="11" borderId="0" applyNumberFormat="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56" fillId="11" borderId="0" applyNumberFormat="0" applyBorder="0" applyAlignment="0" applyProtection="0">
      <alignment vertical="center"/>
    </xf>
    <xf numFmtId="0" fontId="72" fillId="22" borderId="0" applyNumberFormat="0" applyBorder="0" applyAlignment="0" applyProtection="0">
      <alignment vertical="center"/>
    </xf>
    <xf numFmtId="0" fontId="53" fillId="11"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56" fillId="11" borderId="0" applyNumberFormat="0" applyBorder="0" applyAlignment="0" applyProtection="0">
      <alignment vertical="center"/>
    </xf>
    <xf numFmtId="0" fontId="56" fillId="22" borderId="0" applyNumberFormat="0" applyBorder="0" applyAlignment="0" applyProtection="0">
      <alignment vertical="center"/>
    </xf>
    <xf numFmtId="0" fontId="99" fillId="0" borderId="18" applyNumberFormat="0" applyFill="0" applyAlignment="0" applyProtection="0">
      <alignment vertical="center"/>
    </xf>
    <xf numFmtId="0" fontId="56" fillId="22"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0" fillId="14"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88" fillId="0" borderId="18" applyNumberFormat="0" applyFill="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Protection="0">
      <alignment vertical="center"/>
    </xf>
    <xf numFmtId="0" fontId="56" fillId="11" borderId="0" applyProtection="0">
      <alignment vertical="center"/>
    </xf>
    <xf numFmtId="0" fontId="57" fillId="11" borderId="0" applyNumberFormat="0" applyBorder="0" applyAlignment="0" applyProtection="0"/>
    <xf numFmtId="0" fontId="72" fillId="11" borderId="0" applyNumberFormat="0" applyBorder="0" applyAlignment="0" applyProtection="0">
      <alignment vertical="center"/>
    </xf>
    <xf numFmtId="0" fontId="72"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7" fillId="11" borderId="0" applyNumberFormat="0" applyBorder="0" applyAlignment="0" applyProtection="0"/>
    <xf numFmtId="0" fontId="124" fillId="11" borderId="0" applyNumberFormat="0" applyBorder="0" applyAlignment="0" applyProtection="0">
      <alignment vertical="center"/>
    </xf>
    <xf numFmtId="0" fontId="124" fillId="11" borderId="0" applyNumberFormat="0" applyBorder="0" applyAlignment="0" applyProtection="0">
      <alignment vertical="center"/>
    </xf>
    <xf numFmtId="0" fontId="124" fillId="11" borderId="0" applyNumberFormat="0" applyBorder="0" applyAlignment="0" applyProtection="0">
      <alignment vertical="center"/>
    </xf>
    <xf numFmtId="0" fontId="124" fillId="11" borderId="0" applyNumberFormat="0" applyBorder="0" applyAlignment="0" applyProtection="0">
      <alignment vertical="center"/>
    </xf>
    <xf numFmtId="0" fontId="56" fillId="11" borderId="0" applyNumberFormat="0" applyBorder="0" applyAlignment="0" applyProtection="0">
      <alignment vertical="center"/>
    </xf>
    <xf numFmtId="0" fontId="46" fillId="13" borderId="0" applyNumberFormat="0" applyBorder="0" applyAlignment="0" applyProtection="0">
      <alignment vertical="center"/>
    </xf>
    <xf numFmtId="0" fontId="56" fillId="11" borderId="0" applyNumberFormat="0" applyBorder="0" applyAlignment="0" applyProtection="0">
      <alignment vertical="center"/>
    </xf>
    <xf numFmtId="0" fontId="130" fillId="11" borderId="0" applyNumberFormat="0" applyBorder="0" applyAlignment="0" applyProtection="0"/>
    <xf numFmtId="0" fontId="53" fillId="11" borderId="0" applyNumberFormat="0" applyBorder="0" applyAlignment="0" applyProtection="0">
      <alignment vertical="center"/>
    </xf>
    <xf numFmtId="0" fontId="68" fillId="22" borderId="0" applyNumberFormat="0" applyBorder="0" applyAlignment="0" applyProtection="0">
      <alignment vertical="center"/>
    </xf>
    <xf numFmtId="0" fontId="53" fillId="11" borderId="0" applyNumberFormat="0" applyBorder="0" applyAlignment="0" applyProtection="0">
      <alignment vertical="center"/>
    </xf>
    <xf numFmtId="0" fontId="68" fillId="22" borderId="0" applyNumberFormat="0" applyBorder="0" applyAlignment="0" applyProtection="0">
      <alignment vertical="center"/>
    </xf>
    <xf numFmtId="0" fontId="53" fillId="11" borderId="0" applyNumberFormat="0" applyBorder="0" applyAlignment="0" applyProtection="0">
      <alignment vertical="center"/>
    </xf>
    <xf numFmtId="0" fontId="57" fillId="11" borderId="0" applyNumberFormat="0" applyBorder="0" applyAlignment="0" applyProtection="0"/>
    <xf numFmtId="0" fontId="53" fillId="11" borderId="0" applyNumberFormat="0" applyBorder="0" applyAlignment="0" applyProtection="0">
      <alignment vertical="center"/>
    </xf>
    <xf numFmtId="0" fontId="57" fillId="11" borderId="0" applyNumberFormat="0" applyBorder="0" applyAlignment="0" applyProtection="0"/>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64" fillId="23" borderId="16" applyNumberFormat="0" applyAlignment="0" applyProtection="0">
      <alignment vertical="center"/>
    </xf>
    <xf numFmtId="0" fontId="57" fillId="11" borderId="0" applyNumberFormat="0" applyBorder="0" applyAlignment="0" applyProtection="0"/>
    <xf numFmtId="0" fontId="68" fillId="22" borderId="0" applyNumberFormat="0" applyBorder="0" applyAlignment="0" applyProtection="0">
      <alignment vertical="center"/>
    </xf>
    <xf numFmtId="0" fontId="50" fillId="33" borderId="0" applyProtection="0">
      <alignment vertical="center"/>
    </xf>
    <xf numFmtId="0" fontId="72" fillId="22" borderId="0" applyNumberFormat="0" applyBorder="0" applyAlignment="0" applyProtection="0">
      <alignment vertical="center"/>
    </xf>
    <xf numFmtId="0" fontId="50" fillId="33"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72" fillId="22" borderId="0" applyNumberFormat="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50" fillId="9" borderId="0" applyNumberFormat="0" applyBorder="0" applyAlignment="0" applyProtection="0">
      <alignment vertical="center"/>
    </xf>
    <xf numFmtId="0" fontId="57" fillId="11" borderId="0" applyNumberFormat="0" applyBorder="0" applyAlignment="0" applyProtection="0"/>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53" fillId="11" borderId="0" applyNumberFormat="0" applyBorder="0" applyAlignment="0" applyProtection="0">
      <alignment vertical="center"/>
    </xf>
    <xf numFmtId="0" fontId="46" fillId="17"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184" fontId="2" fillId="0" borderId="0" applyFont="0" applyFill="0" applyBorder="0" applyAlignment="0" applyProtection="0"/>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105" fillId="24" borderId="25"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105" fillId="24" borderId="25"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114" fillId="23" borderId="25" applyNumberFormat="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99" fillId="0" borderId="18" applyNumberFormat="0" applyFill="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0" fillId="17"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180" fontId="2" fillId="0" borderId="0" applyFont="0" applyFill="0" applyBorder="0" applyAlignment="0" applyProtection="0"/>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77" fillId="21" borderId="0" applyNumberFormat="0" applyBorder="0" applyAlignment="0" applyProtection="0">
      <alignment vertical="center"/>
    </xf>
    <xf numFmtId="0" fontId="53" fillId="11" borderId="0" applyNumberFormat="0" applyBorder="0" applyAlignment="0" applyProtection="0">
      <alignment vertical="center"/>
    </xf>
    <xf numFmtId="0" fontId="77" fillId="2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72" fillId="22" borderId="0" applyNumberFormat="0" applyBorder="0" applyAlignment="0" applyProtection="0">
      <alignment vertical="center"/>
    </xf>
    <xf numFmtId="201" fontId="2" fillId="0" borderId="0" applyFont="0" applyFill="0" applyBorder="0" applyAlignment="0" applyProtection="0"/>
    <xf numFmtId="0" fontId="53" fillId="11" borderId="0" applyNumberFormat="0" applyBorder="0" applyAlignment="0" applyProtection="0">
      <alignment vertical="center"/>
    </xf>
    <xf numFmtId="201" fontId="2" fillId="0" borderId="0" applyFont="0" applyFill="0" applyBorder="0" applyAlignment="0" applyProtection="0"/>
    <xf numFmtId="0" fontId="53" fillId="11" borderId="0" applyNumberFormat="0" applyBorder="0" applyAlignment="0" applyProtection="0">
      <alignment vertical="center"/>
    </xf>
    <xf numFmtId="201" fontId="2" fillId="0" borderId="0" applyFont="0" applyFill="0" applyBorder="0" applyAlignment="0" applyProtection="0"/>
    <xf numFmtId="0" fontId="53" fillId="11" borderId="0" applyNumberFormat="0" applyBorder="0" applyAlignment="0" applyProtection="0">
      <alignment vertical="center"/>
    </xf>
    <xf numFmtId="201" fontId="2" fillId="0" borderId="0" applyFont="0" applyFill="0" applyBorder="0" applyAlignment="0" applyProtection="0"/>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46" fillId="10" borderId="0" applyNumberFormat="0" applyBorder="0" applyAlignment="0" applyProtection="0">
      <alignment vertical="center"/>
    </xf>
    <xf numFmtId="0" fontId="95" fillId="0" borderId="22" applyNumberFormat="0" applyFill="0" applyAlignment="0" applyProtection="0">
      <alignment vertical="center"/>
    </xf>
    <xf numFmtId="0" fontId="132" fillId="0" borderId="22" applyNumberFormat="0" applyFill="0" applyAlignment="0" applyProtection="0">
      <alignment vertical="center"/>
    </xf>
    <xf numFmtId="0" fontId="129" fillId="0" borderId="0" applyNumberFormat="0" applyFill="0" applyBorder="0" applyAlignment="0" applyProtection="0">
      <alignment vertical="center"/>
    </xf>
    <xf numFmtId="0" fontId="95" fillId="0" borderId="22" applyNumberFormat="0" applyFill="0" applyAlignment="0" applyProtection="0">
      <alignment vertical="center"/>
    </xf>
    <xf numFmtId="0" fontId="76" fillId="0" borderId="0" applyNumberFormat="0" applyFill="0" applyBorder="0" applyAlignment="0" applyProtection="0">
      <alignment vertical="center"/>
    </xf>
    <xf numFmtId="0" fontId="95" fillId="0" borderId="22" applyNumberFormat="0" applyFill="0" applyAlignment="0" applyProtection="0">
      <alignment vertical="center"/>
    </xf>
    <xf numFmtId="0" fontId="50" fillId="9" borderId="0" applyNumberFormat="0" applyBorder="0" applyAlignment="0" applyProtection="0">
      <alignment vertical="center"/>
    </xf>
    <xf numFmtId="0" fontId="76" fillId="0" borderId="0" applyNumberFormat="0" applyFill="0" applyBorder="0" applyAlignment="0" applyProtection="0">
      <alignment vertical="center"/>
    </xf>
    <xf numFmtId="0" fontId="132" fillId="0" borderId="22" applyNumberFormat="0" applyFill="0" applyAlignment="0" applyProtection="0">
      <alignment vertical="center"/>
    </xf>
    <xf numFmtId="0" fontId="132" fillId="0" borderId="22" applyNumberFormat="0" applyFill="0" applyAlignment="0" applyProtection="0">
      <alignment vertical="center"/>
    </xf>
    <xf numFmtId="0" fontId="132" fillId="0" borderId="22" applyNumberFormat="0" applyFill="0" applyAlignment="0" applyProtection="0">
      <alignment vertical="center"/>
    </xf>
    <xf numFmtId="0" fontId="132" fillId="0" borderId="22" applyNumberFormat="0" applyFill="0" applyAlignment="0" applyProtection="0">
      <alignment vertical="center"/>
    </xf>
    <xf numFmtId="0" fontId="95" fillId="0" borderId="21" applyProtection="0">
      <alignment vertical="center"/>
    </xf>
    <xf numFmtId="0" fontId="95" fillId="0" borderId="21" applyProtection="0">
      <alignment vertical="center"/>
    </xf>
    <xf numFmtId="0" fontId="132" fillId="0" borderId="22" applyNumberFormat="0" applyFill="0" applyAlignment="0" applyProtection="0">
      <alignment vertical="center"/>
    </xf>
    <xf numFmtId="0" fontId="95" fillId="0" borderId="22" applyNumberFormat="0" applyFill="0" applyAlignment="0" applyProtection="0">
      <alignment vertical="center"/>
    </xf>
    <xf numFmtId="0" fontId="95" fillId="0" borderId="23" applyNumberFormat="0" applyFill="0" applyAlignment="0" applyProtection="0">
      <alignment vertical="center"/>
    </xf>
    <xf numFmtId="0" fontId="64" fillId="24" borderId="16" applyProtection="0">
      <alignment vertical="center"/>
    </xf>
    <xf numFmtId="0" fontId="64" fillId="23" borderId="16" applyNumberFormat="0" applyAlignment="0" applyProtection="0">
      <alignment vertical="center"/>
    </xf>
    <xf numFmtId="0" fontId="64" fillId="23" borderId="16" applyNumberFormat="0" applyAlignment="0" applyProtection="0">
      <alignment vertical="center"/>
    </xf>
    <xf numFmtId="0" fontId="115" fillId="23" borderId="16" applyNumberFormat="0" applyAlignment="0" applyProtection="0">
      <alignment vertical="center"/>
    </xf>
    <xf numFmtId="0" fontId="75" fillId="0" borderId="0"/>
    <xf numFmtId="0" fontId="64" fillId="24" borderId="16" applyProtection="0">
      <alignment vertical="center"/>
    </xf>
    <xf numFmtId="0" fontId="64" fillId="24" borderId="16" applyProtection="0">
      <alignment vertical="center"/>
    </xf>
    <xf numFmtId="0" fontId="115" fillId="23" borderId="16" applyNumberFormat="0" applyAlignment="0" applyProtection="0">
      <alignment vertical="center"/>
    </xf>
    <xf numFmtId="0" fontId="84" fillId="29" borderId="17" applyProtection="0">
      <alignment vertical="center"/>
    </xf>
    <xf numFmtId="0" fontId="84" fillId="29" borderId="17" applyNumberFormat="0" applyAlignment="0" applyProtection="0">
      <alignment vertical="center"/>
    </xf>
    <xf numFmtId="0" fontId="83" fillId="29" borderId="17" applyNumberFormat="0" applyAlignment="0" applyProtection="0">
      <alignment vertical="center"/>
    </xf>
    <xf numFmtId="0" fontId="83" fillId="29" borderId="17" applyNumberFormat="0" applyAlignment="0" applyProtection="0">
      <alignment vertical="center"/>
    </xf>
    <xf numFmtId="0" fontId="83" fillId="29" borderId="17" applyNumberFormat="0" applyAlignment="0" applyProtection="0">
      <alignment vertical="center"/>
    </xf>
    <xf numFmtId="0" fontId="84" fillId="29" borderId="17" applyProtection="0">
      <alignment vertical="center"/>
    </xf>
    <xf numFmtId="0" fontId="84" fillId="29" borderId="17" applyProtection="0">
      <alignment vertical="center"/>
    </xf>
    <xf numFmtId="0" fontId="83" fillId="29" borderId="17" applyNumberFormat="0" applyAlignment="0" applyProtection="0">
      <alignment vertical="center"/>
    </xf>
    <xf numFmtId="0" fontId="84" fillId="29" borderId="17" applyNumberFormat="0" applyAlignment="0" applyProtection="0">
      <alignment vertical="center"/>
    </xf>
    <xf numFmtId="0" fontId="84" fillId="29" borderId="17" applyNumberFormat="0" applyAlignment="0" applyProtection="0">
      <alignment vertical="center"/>
    </xf>
    <xf numFmtId="176" fontId="20" fillId="0" borderId="2">
      <alignment vertical="center"/>
      <protection locked="0"/>
    </xf>
    <xf numFmtId="0" fontId="84" fillId="29" borderId="17" applyNumberFormat="0" applyAlignment="0" applyProtection="0">
      <alignment vertical="center"/>
    </xf>
    <xf numFmtId="0" fontId="84" fillId="29" borderId="17" applyNumberFormat="0" applyAlignment="0" applyProtection="0">
      <alignment vertical="center"/>
    </xf>
    <xf numFmtId="0" fontId="67" fillId="0" borderId="0" applyProtection="0">
      <alignment vertical="center"/>
    </xf>
    <xf numFmtId="0" fontId="6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Protection="0">
      <alignment vertical="center"/>
    </xf>
    <xf numFmtId="0" fontId="67" fillId="0" borderId="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25" fillId="0" borderId="12" applyNumberFormat="0" applyFill="0" applyProtection="0">
      <alignment horizontal="left"/>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54" fillId="0" borderId="0"/>
    <xf numFmtId="0" fontId="129" fillId="0" borderId="0" applyNumberFormat="0" applyFill="0" applyBorder="0" applyAlignment="0" applyProtection="0">
      <alignment vertical="center"/>
    </xf>
    <xf numFmtId="0" fontId="48" fillId="0" borderId="0"/>
    <xf numFmtId="0" fontId="76" fillId="0" borderId="0" applyProtection="0">
      <alignment vertical="center"/>
    </xf>
    <xf numFmtId="0" fontId="76" fillId="0" borderId="0" applyProtection="0">
      <alignment vertical="center"/>
    </xf>
    <xf numFmtId="0" fontId="129"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9" fillId="0" borderId="18" applyProtection="0">
      <alignment vertical="center"/>
    </xf>
    <xf numFmtId="0" fontId="99" fillId="0" borderId="18" applyNumberFormat="0" applyFill="0" applyAlignment="0" applyProtection="0">
      <alignment vertical="center"/>
    </xf>
    <xf numFmtId="0" fontId="88" fillId="0" borderId="18" applyNumberFormat="0" applyFill="0" applyAlignment="0" applyProtection="0">
      <alignment vertical="center"/>
    </xf>
    <xf numFmtId="0" fontId="88" fillId="0" borderId="18" applyNumberFormat="0" applyFill="0" applyAlignment="0" applyProtection="0">
      <alignment vertical="center"/>
    </xf>
    <xf numFmtId="0" fontId="88" fillId="0" borderId="18" applyNumberFormat="0" applyFill="0" applyAlignment="0" applyProtection="0">
      <alignment vertical="center"/>
    </xf>
    <xf numFmtId="0" fontId="99" fillId="0" borderId="18" applyProtection="0">
      <alignment vertical="center"/>
    </xf>
    <xf numFmtId="0" fontId="99" fillId="0" borderId="18" applyProtection="0">
      <alignment vertical="center"/>
    </xf>
    <xf numFmtId="0" fontId="119" fillId="0" borderId="18" applyNumberFormat="0" applyFill="0" applyAlignment="0" applyProtection="0">
      <alignment vertical="center"/>
    </xf>
    <xf numFmtId="0" fontId="119" fillId="0" borderId="18" applyNumberFormat="0" applyFill="0" applyAlignment="0" applyProtection="0">
      <alignment vertical="center"/>
    </xf>
    <xf numFmtId="204" fontId="2" fillId="0" borderId="0" applyFont="0" applyFill="0" applyBorder="0" applyAlignment="0" applyProtection="0"/>
    <xf numFmtId="177"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41" fillId="0" borderId="0" applyFont="0" applyFill="0" applyBorder="0" applyAlignment="0" applyProtection="0">
      <alignment vertical="center"/>
    </xf>
    <xf numFmtId="0" fontId="121" fillId="0" borderId="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0" fillId="9" borderId="0" applyProtection="0">
      <alignment vertical="center"/>
    </xf>
    <xf numFmtId="0" fontId="50"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50" fillId="9" borderId="0" applyProtection="0">
      <alignment vertical="center"/>
    </xf>
    <xf numFmtId="0" fontId="50" fillId="9" borderId="0" applyProtection="0">
      <alignment vertical="center"/>
    </xf>
    <xf numFmtId="0" fontId="46"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17" borderId="0" applyProtection="0">
      <alignment vertical="center"/>
    </xf>
    <xf numFmtId="0" fontId="50" fillId="17" borderId="0" applyNumberFormat="0" applyBorder="0" applyAlignment="0" applyProtection="0">
      <alignment vertical="center"/>
    </xf>
    <xf numFmtId="0" fontId="50" fillId="28" borderId="0" applyNumberFormat="0" applyBorder="0" applyAlignment="0" applyProtection="0">
      <alignment vertical="center"/>
    </xf>
    <xf numFmtId="0" fontId="50" fillId="13" borderId="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50" fillId="13" borderId="0" applyProtection="0">
      <alignment vertical="center"/>
    </xf>
    <xf numFmtId="0" fontId="46" fillId="13" borderId="0" applyNumberFormat="0" applyBorder="0" applyAlignment="0" applyProtection="0">
      <alignment vertical="center"/>
    </xf>
    <xf numFmtId="0" fontId="50" fillId="13" borderId="0" applyNumberFormat="0" applyBorder="0" applyAlignment="0" applyProtection="0">
      <alignment vertical="center"/>
    </xf>
    <xf numFmtId="0" fontId="46" fillId="10" borderId="0" applyNumberFormat="0" applyBorder="0" applyAlignment="0" applyProtection="0">
      <alignment vertical="center"/>
    </xf>
    <xf numFmtId="0" fontId="50"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50" fillId="28" borderId="0" applyProtection="0">
      <alignment vertical="center"/>
    </xf>
    <xf numFmtId="0" fontId="50" fillId="28" borderId="0" applyProtection="0">
      <alignment vertical="center"/>
    </xf>
    <xf numFmtId="0" fontId="50" fillId="9" borderId="0" applyProtection="0">
      <alignment vertical="center"/>
    </xf>
    <xf numFmtId="0" fontId="46"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6" fillId="9" borderId="0" applyNumberFormat="0" applyBorder="0" applyAlignment="0" applyProtection="0">
      <alignment vertical="center"/>
    </xf>
    <xf numFmtId="0" fontId="50" fillId="9" borderId="0" applyProtection="0">
      <alignment vertical="center"/>
    </xf>
    <xf numFmtId="0" fontId="50" fillId="9" borderId="0" applyProtection="0">
      <alignment vertical="center"/>
    </xf>
    <xf numFmtId="0" fontId="46"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6"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50" fillId="33" borderId="0" applyProtection="0">
      <alignment vertical="center"/>
    </xf>
    <xf numFmtId="0" fontId="50" fillId="33" borderId="0" applyProtection="0">
      <alignment vertical="center"/>
    </xf>
    <xf numFmtId="0" fontId="46"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7" fillId="0" borderId="6" applyNumberFormat="0" applyFill="0" applyProtection="0">
      <alignment horizontal="left"/>
    </xf>
    <xf numFmtId="0" fontId="77" fillId="21" borderId="0" applyNumberFormat="0" applyBorder="0" applyAlignment="0" applyProtection="0">
      <alignment vertical="center"/>
    </xf>
    <xf numFmtId="0" fontId="59" fillId="21" borderId="0" applyProtection="0">
      <alignment vertical="center"/>
    </xf>
    <xf numFmtId="0" fontId="59" fillId="21" borderId="0" applyProtection="0">
      <alignment vertical="center"/>
    </xf>
    <xf numFmtId="0" fontId="77" fillId="21" borderId="0" applyNumberFormat="0" applyBorder="0" applyAlignment="0" applyProtection="0">
      <alignment vertical="center"/>
    </xf>
    <xf numFmtId="0" fontId="59" fillId="21" borderId="0" applyNumberFormat="0" applyBorder="0" applyAlignment="0" applyProtection="0">
      <alignment vertical="center"/>
    </xf>
    <xf numFmtId="0" fontId="105" fillId="24" borderId="25" applyProtection="0">
      <alignment vertical="center"/>
    </xf>
    <xf numFmtId="0" fontId="105" fillId="23" borderId="25" applyNumberFormat="0" applyAlignment="0" applyProtection="0">
      <alignment vertical="center"/>
    </xf>
    <xf numFmtId="0" fontId="105" fillId="23" borderId="25" applyNumberFormat="0" applyAlignment="0" applyProtection="0">
      <alignment vertical="center"/>
    </xf>
    <xf numFmtId="0" fontId="105" fillId="23" borderId="25" applyNumberFormat="0" applyAlignment="0" applyProtection="0">
      <alignment vertical="center"/>
    </xf>
    <xf numFmtId="0" fontId="114" fillId="23" borderId="25" applyNumberFormat="0" applyAlignment="0" applyProtection="0">
      <alignment vertical="center"/>
    </xf>
    <xf numFmtId="0" fontId="114" fillId="23" borderId="25" applyNumberFormat="0" applyAlignment="0" applyProtection="0">
      <alignment vertical="center"/>
    </xf>
    <xf numFmtId="0" fontId="114" fillId="23" borderId="25" applyNumberFormat="0" applyAlignment="0" applyProtection="0">
      <alignment vertical="center"/>
    </xf>
    <xf numFmtId="0" fontId="105" fillId="23" borderId="25" applyNumberFormat="0" applyAlignment="0" applyProtection="0">
      <alignment vertical="center"/>
    </xf>
    <xf numFmtId="0" fontId="105" fillId="24" borderId="25" applyNumberFormat="0" applyAlignment="0" applyProtection="0">
      <alignment vertical="center"/>
    </xf>
    <xf numFmtId="0" fontId="123" fillId="8" borderId="16" applyNumberFormat="0" applyAlignment="0" applyProtection="0">
      <alignment vertical="center"/>
    </xf>
    <xf numFmtId="0" fontId="82" fillId="8" borderId="16" applyNumberFormat="0" applyAlignment="0" applyProtection="0">
      <alignment vertical="center"/>
    </xf>
    <xf numFmtId="0" fontId="123" fillId="8" borderId="16" applyNumberFormat="0" applyAlignment="0" applyProtection="0">
      <alignment vertical="center"/>
    </xf>
    <xf numFmtId="0" fontId="123" fillId="8" borderId="16" applyNumberFormat="0" applyAlignment="0" applyProtection="0">
      <alignment vertical="center"/>
    </xf>
    <xf numFmtId="0" fontId="123" fillId="8" borderId="16" applyNumberFormat="0" applyAlignment="0" applyProtection="0">
      <alignment vertical="center"/>
    </xf>
    <xf numFmtId="0" fontId="82" fillId="8" borderId="16" applyProtection="0">
      <alignment vertical="center"/>
    </xf>
    <xf numFmtId="0" fontId="82" fillId="8" borderId="16" applyProtection="0">
      <alignment vertical="center"/>
    </xf>
    <xf numFmtId="0" fontId="123" fillId="8" borderId="16" applyNumberFormat="0" applyAlignment="0" applyProtection="0">
      <alignment vertical="center"/>
    </xf>
    <xf numFmtId="0" fontId="82" fillId="8" borderId="16" applyNumberFormat="0" applyAlignment="0" applyProtection="0">
      <alignment vertical="center"/>
    </xf>
    <xf numFmtId="0" fontId="82" fillId="8" borderId="16" applyNumberFormat="0" applyAlignment="0" applyProtection="0">
      <alignment vertical="center"/>
    </xf>
    <xf numFmtId="0" fontId="82" fillId="8" borderId="16" applyNumberFormat="0" applyAlignment="0" applyProtection="0">
      <alignment vertical="center"/>
    </xf>
    <xf numFmtId="0" fontId="82" fillId="8" borderId="16" applyNumberFormat="0" applyAlignment="0" applyProtection="0">
      <alignment vertical="center"/>
    </xf>
    <xf numFmtId="0" fontId="82" fillId="8" borderId="16" applyNumberFormat="0" applyAlignment="0" applyProtection="0">
      <alignment vertical="center"/>
    </xf>
    <xf numFmtId="1" fontId="47" fillId="0" borderId="12" applyFill="0" applyProtection="0">
      <alignment horizontal="center"/>
    </xf>
    <xf numFmtId="1" fontId="20" fillId="0" borderId="2">
      <alignment vertical="center"/>
      <protection locked="0"/>
    </xf>
    <xf numFmtId="1" fontId="20" fillId="0" borderId="2">
      <alignment vertical="center"/>
      <protection locked="0"/>
    </xf>
    <xf numFmtId="0" fontId="2" fillId="0" borderId="0">
      <alignment vertical="center"/>
    </xf>
    <xf numFmtId="0" fontId="2" fillId="0" borderId="0">
      <alignment vertical="center"/>
    </xf>
    <xf numFmtId="0" fontId="70" fillId="0" borderId="0"/>
    <xf numFmtId="0" fontId="70" fillId="0" borderId="0"/>
    <xf numFmtId="176" fontId="20" fillId="0" borderId="2">
      <alignment vertical="center"/>
      <protection locked="0"/>
    </xf>
    <xf numFmtId="0" fontId="54" fillId="0" borderId="0"/>
    <xf numFmtId="0" fontId="90" fillId="0" borderId="0"/>
    <xf numFmtId="0" fontId="50" fillId="31" borderId="0" applyNumberFormat="0" applyBorder="0" applyAlignment="0" applyProtection="0">
      <alignment vertical="center"/>
    </xf>
    <xf numFmtId="0" fontId="50" fillId="9"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9" borderId="0" applyNumberFormat="0" applyBorder="0" applyAlignment="0" applyProtection="0">
      <alignment vertical="center"/>
    </xf>
    <xf numFmtId="0" fontId="50" fillId="17" borderId="0" applyNumberFormat="0" applyBorder="0" applyAlignment="0" applyProtection="0">
      <alignment vertical="center"/>
    </xf>
    <xf numFmtId="0" fontId="50" fillId="33" borderId="0" applyNumberFormat="0" applyBorder="0" applyAlignment="0" applyProtection="0">
      <alignment vertical="center"/>
    </xf>
    <xf numFmtId="0" fontId="50" fillId="17" borderId="0" applyNumberFormat="0" applyBorder="0" applyAlignment="0" applyProtection="0">
      <alignment vertical="center"/>
    </xf>
    <xf numFmtId="0" fontId="50" fillId="13" borderId="0" applyNumberFormat="0" applyBorder="0" applyAlignment="0" applyProtection="0">
      <alignment vertical="center"/>
    </xf>
    <xf numFmtId="0" fontId="50" fillId="29"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25"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25" borderId="0" applyNumberFormat="0" applyBorder="0" applyAlignment="0" applyProtection="0">
      <alignment vertical="center"/>
    </xf>
    <xf numFmtId="0" fontId="50" fillId="9" borderId="0" applyNumberFormat="0" applyBorder="0" applyAlignment="0" applyProtection="0">
      <alignment vertical="center"/>
    </xf>
    <xf numFmtId="0" fontId="50" fillId="31" borderId="0" applyNumberFormat="0" applyBorder="0" applyAlignment="0" applyProtection="0">
      <alignment vertical="center"/>
    </xf>
    <xf numFmtId="0" fontId="50" fillId="9" borderId="0" applyNumberFormat="0" applyBorder="0" applyAlignment="0" applyProtection="0">
      <alignment vertical="center"/>
    </xf>
    <xf numFmtId="0" fontId="50" fillId="31" borderId="0" applyNumberFormat="0" applyBorder="0" applyAlignment="0" applyProtection="0">
      <alignment vertical="center"/>
    </xf>
    <xf numFmtId="0" fontId="50" fillId="13" borderId="0" applyNumberFormat="0" applyBorder="0" applyAlignment="0" applyProtection="0">
      <alignment vertical="center"/>
    </xf>
    <xf numFmtId="0" fontId="50" fillId="33" borderId="0" applyNumberFormat="0" applyBorder="0" applyAlignment="0" applyProtection="0">
      <alignment vertical="center"/>
    </xf>
    <xf numFmtId="43" fontId="41" fillId="0" borderId="0" applyFont="0" applyFill="0" applyBorder="0" applyAlignment="0" applyProtection="0"/>
    <xf numFmtId="41" fontId="41" fillId="0" borderId="0" applyFont="0" applyFill="0" applyBorder="0" applyAlignment="0" applyProtection="0"/>
    <xf numFmtId="0" fontId="2" fillId="20" borderId="15" applyNumberFormat="0" applyFont="0" applyAlignment="0" applyProtection="0">
      <alignment vertical="center"/>
    </xf>
    <xf numFmtId="0" fontId="2" fillId="20" borderId="15" applyNumberFormat="0" applyFont="0" applyAlignment="0" applyProtection="0">
      <alignment vertical="center"/>
    </xf>
    <xf numFmtId="0" fontId="2" fillId="20" borderId="15" applyNumberFormat="0" applyFont="0" applyAlignment="0" applyProtection="0">
      <alignment vertical="center"/>
    </xf>
    <xf numFmtId="0" fontId="41" fillId="20" borderId="15" applyProtection="0">
      <alignment vertical="center"/>
    </xf>
    <xf numFmtId="0" fontId="41" fillId="20" borderId="15" applyProtection="0">
      <alignment vertical="center"/>
    </xf>
    <xf numFmtId="0" fontId="2" fillId="20" borderId="15" applyNumberFormat="0" applyFont="0" applyAlignment="0" applyProtection="0">
      <alignment vertical="center"/>
    </xf>
    <xf numFmtId="0" fontId="2" fillId="20" borderId="15" applyNumberFormat="0" applyFont="0" applyAlignment="0" applyProtection="0">
      <alignment vertical="center"/>
    </xf>
    <xf numFmtId="0" fontId="2" fillId="20" borderId="15" applyNumberFormat="0" applyFont="0" applyAlignment="0" applyProtection="0">
      <alignment vertical="center"/>
    </xf>
    <xf numFmtId="0" fontId="2" fillId="20" borderId="15" applyNumberFormat="0" applyFont="0" applyAlignment="0" applyProtection="0">
      <alignment vertical="center"/>
    </xf>
    <xf numFmtId="38" fontId="2" fillId="0" borderId="0" applyFont="0" applyFill="0" applyBorder="0" applyAlignment="0" applyProtection="0"/>
  </cellStyleXfs>
  <cellXfs count="325">
    <xf numFmtId="0" fontId="0" fillId="0" borderId="0" xfId="0"/>
    <xf numFmtId="0" fontId="1" fillId="0" borderId="0" xfId="118" applyFont="1" applyAlignment="1">
      <alignment horizontal="center" vertical="center" wrapText="1"/>
    </xf>
    <xf numFmtId="0" fontId="2" fillId="0" borderId="0" xfId="974"/>
    <xf numFmtId="0" fontId="5" fillId="0" borderId="2" xfId="118" applyFont="1" applyBorder="1" applyAlignment="1">
      <alignment horizontal="center" vertical="center" wrapText="1"/>
    </xf>
    <xf numFmtId="0" fontId="6" fillId="0" borderId="2" xfId="974" applyFont="1" applyFill="1" applyBorder="1" applyAlignment="1">
      <alignment horizontal="center" vertical="center" wrapText="1"/>
    </xf>
    <xf numFmtId="0" fontId="6" fillId="2" borderId="2" xfId="974" applyFont="1" applyFill="1" applyBorder="1" applyAlignment="1">
      <alignment horizontal="center" vertical="center" wrapText="1"/>
    </xf>
    <xf numFmtId="0" fontId="6" fillId="2" borderId="2" xfId="974" applyNumberFormat="1" applyFont="1" applyFill="1" applyBorder="1" applyAlignment="1">
      <alignment horizontal="center" vertical="center" wrapText="1"/>
    </xf>
    <xf numFmtId="10" fontId="5" fillId="0" borderId="2" xfId="118" applyNumberFormat="1" applyFont="1" applyBorder="1" applyAlignment="1">
      <alignment horizontal="center" vertical="center" wrapText="1"/>
    </xf>
    <xf numFmtId="0" fontId="5" fillId="0" borderId="1" xfId="118" applyFont="1" applyBorder="1" applyAlignment="1">
      <alignment vertical="center" wrapText="1"/>
    </xf>
    <xf numFmtId="0" fontId="5" fillId="0" borderId="0" xfId="118" applyFont="1" applyAlignment="1">
      <alignment horizontal="center" vertical="center" wrapText="1"/>
    </xf>
    <xf numFmtId="0" fontId="0" fillId="0" borderId="2" xfId="0" applyBorder="1"/>
    <xf numFmtId="209" fontId="10" fillId="0" borderId="2" xfId="974" applyNumberFormat="1" applyFont="1" applyFill="1" applyBorder="1" applyAlignment="1">
      <alignment horizontal="center" vertical="center" wrapText="1"/>
    </xf>
    <xf numFmtId="209" fontId="10" fillId="0" borderId="5" xfId="974" applyNumberFormat="1" applyFont="1" applyFill="1" applyBorder="1" applyAlignment="1">
      <alignment horizontal="center" vertical="center" wrapText="1"/>
    </xf>
    <xf numFmtId="0" fontId="11" fillId="0" borderId="2" xfId="974" applyNumberFormat="1" applyFont="1" applyFill="1" applyBorder="1" applyAlignment="1">
      <alignment horizontal="center" vertical="center" wrapText="1"/>
    </xf>
    <xf numFmtId="209" fontId="12" fillId="0" borderId="2" xfId="974" applyNumberFormat="1" applyFont="1" applyFill="1" applyBorder="1" applyAlignment="1">
      <alignment horizontal="center" vertical="center" wrapText="1"/>
    </xf>
    <xf numFmtId="210" fontId="12" fillId="0" borderId="2" xfId="974" applyNumberFormat="1" applyFont="1" applyFill="1" applyBorder="1" applyAlignment="1">
      <alignment horizontal="center" vertical="center" wrapText="1"/>
    </xf>
    <xf numFmtId="0" fontId="13" fillId="0" borderId="2" xfId="1506" applyNumberFormat="1" applyFont="1" applyFill="1" applyBorder="1" applyAlignment="1" applyProtection="1">
      <alignment horizontal="center" vertical="center" wrapText="1"/>
    </xf>
    <xf numFmtId="209" fontId="13" fillId="0" borderId="2" xfId="1506" applyNumberFormat="1" applyFont="1" applyFill="1" applyBorder="1" applyAlignment="1" applyProtection="1">
      <alignment horizontal="center" vertical="center" wrapText="1"/>
    </xf>
    <xf numFmtId="210" fontId="14" fillId="0" borderId="2" xfId="974" applyNumberFormat="1" applyFont="1" applyFill="1" applyBorder="1" applyAlignment="1">
      <alignment horizontal="center" vertical="center" wrapText="1"/>
    </xf>
    <xf numFmtId="209" fontId="15" fillId="0" borderId="2" xfId="974" applyNumberFormat="1" applyFont="1" applyFill="1" applyBorder="1" applyAlignment="1">
      <alignment horizontal="center" vertical="center" wrapText="1"/>
    </xf>
    <xf numFmtId="209" fontId="15" fillId="0" borderId="6" xfId="974" applyNumberFormat="1" applyFont="1" applyFill="1" applyBorder="1" applyAlignment="1">
      <alignment horizontal="center" vertical="center" wrapText="1"/>
    </xf>
    <xf numFmtId="210" fontId="14" fillId="0" borderId="5" xfId="974" applyNumberFormat="1" applyFont="1" applyFill="1" applyBorder="1" applyAlignment="1">
      <alignment horizontal="center" vertical="center" wrapText="1"/>
    </xf>
    <xf numFmtId="209" fontId="13" fillId="0" borderId="5" xfId="1506" applyNumberFormat="1" applyFont="1" applyFill="1" applyBorder="1" applyAlignment="1" applyProtection="1">
      <alignment horizontal="center" vertical="center" wrapText="1"/>
    </xf>
    <xf numFmtId="210" fontId="16" fillId="0" borderId="2" xfId="974" applyNumberFormat="1" applyFont="1" applyFill="1" applyBorder="1" applyAlignment="1">
      <alignment horizontal="center" vertical="center" wrapText="1"/>
    </xf>
    <xf numFmtId="209" fontId="13" fillId="0" borderId="2" xfId="974" applyNumberFormat="1" applyFont="1" applyFill="1" applyBorder="1" applyAlignment="1">
      <alignment horizontal="center" vertical="center" wrapText="1"/>
    </xf>
    <xf numFmtId="210" fontId="16" fillId="0" borderId="5" xfId="974" applyNumberFormat="1" applyFont="1" applyFill="1" applyBorder="1" applyAlignment="1">
      <alignment horizontal="center" vertical="center" wrapText="1"/>
    </xf>
    <xf numFmtId="209" fontId="13" fillId="0" borderId="6" xfId="1506" applyNumberFormat="1" applyFont="1" applyFill="1" applyBorder="1" applyAlignment="1" applyProtection="1">
      <alignment horizontal="center" vertical="center" wrapText="1"/>
    </xf>
    <xf numFmtId="209" fontId="13" fillId="0" borderId="8" xfId="1506" applyNumberFormat="1" applyFont="1" applyFill="1" applyBorder="1" applyAlignment="1" applyProtection="1">
      <alignment horizontal="center" vertical="center" wrapText="1"/>
    </xf>
    <xf numFmtId="209" fontId="17" fillId="0" borderId="2" xfId="974" applyNumberFormat="1" applyFont="1" applyFill="1" applyBorder="1" applyAlignment="1">
      <alignment horizontal="center" vertical="center" wrapText="1"/>
    </xf>
    <xf numFmtId="210" fontId="17" fillId="0" borderId="2" xfId="974" applyNumberFormat="1" applyFont="1" applyFill="1" applyBorder="1" applyAlignment="1">
      <alignment horizontal="center" vertical="center" wrapText="1"/>
    </xf>
    <xf numFmtId="0" fontId="13" fillId="0" borderId="2" xfId="974" applyNumberFormat="1" applyFont="1" applyFill="1" applyBorder="1" applyAlignment="1">
      <alignment horizontal="center" vertical="center" wrapText="1"/>
    </xf>
    <xf numFmtId="210" fontId="16" fillId="0" borderId="5" xfId="1767" applyNumberFormat="1" applyFont="1" applyFill="1" applyBorder="1" applyAlignment="1">
      <alignment horizontal="center" vertical="center" wrapText="1"/>
    </xf>
    <xf numFmtId="209" fontId="13" fillId="0" borderId="4" xfId="1506" applyNumberFormat="1" applyFont="1" applyFill="1" applyBorder="1" applyAlignment="1" applyProtection="1">
      <alignment horizontal="center" vertical="center" wrapText="1"/>
    </xf>
    <xf numFmtId="210" fontId="13" fillId="0" borderId="2" xfId="974" applyNumberFormat="1" applyFont="1" applyFill="1" applyBorder="1" applyAlignment="1">
      <alignment horizontal="center" vertical="center" wrapText="1"/>
    </xf>
    <xf numFmtId="209" fontId="13" fillId="0" borderId="2" xfId="974" applyNumberFormat="1" applyFont="1" applyFill="1" applyBorder="1" applyAlignment="1">
      <alignment horizontal="center" vertical="center"/>
    </xf>
    <xf numFmtId="0" fontId="13" fillId="0" borderId="2" xfId="974" applyNumberFormat="1" applyFont="1" applyFill="1" applyBorder="1" applyAlignment="1">
      <alignment horizontal="center" vertical="center"/>
    </xf>
    <xf numFmtId="209" fontId="18" fillId="0" borderId="0" xfId="974" applyNumberFormat="1" applyFont="1" applyFill="1" applyAlignment="1">
      <alignment horizontal="center"/>
    </xf>
    <xf numFmtId="209" fontId="14" fillId="0" borderId="5" xfId="974" applyNumberFormat="1" applyFont="1" applyFill="1" applyBorder="1" applyAlignment="1">
      <alignment horizontal="center" vertical="center" wrapText="1"/>
    </xf>
    <xf numFmtId="209" fontId="14" fillId="0" borderId="2" xfId="974" applyNumberFormat="1" applyFont="1" applyFill="1" applyBorder="1" applyAlignment="1">
      <alignment horizontal="center" vertical="center" wrapText="1"/>
    </xf>
    <xf numFmtId="210" fontId="14" fillId="0" borderId="2" xfId="1767" applyNumberFormat="1" applyFont="1" applyFill="1" applyBorder="1" applyAlignment="1">
      <alignment horizontal="center" vertical="center" wrapText="1"/>
    </xf>
    <xf numFmtId="209" fontId="14" fillId="2" borderId="2" xfId="974" applyNumberFormat="1" applyFont="1" applyFill="1" applyBorder="1" applyAlignment="1">
      <alignment horizontal="center" vertical="center" wrapText="1"/>
    </xf>
    <xf numFmtId="209" fontId="19" fillId="0" borderId="2" xfId="974" applyNumberFormat="1" applyFont="1" applyFill="1" applyBorder="1" applyAlignment="1">
      <alignment horizontal="center"/>
    </xf>
    <xf numFmtId="209" fontId="2" fillId="0" borderId="0" xfId="974" applyNumberFormat="1" applyFont="1" applyFill="1" applyAlignment="1">
      <alignment horizontal="center" vertical="center"/>
    </xf>
    <xf numFmtId="209" fontId="19" fillId="0" borderId="2" xfId="974" applyNumberFormat="1" applyFont="1" applyFill="1" applyBorder="1" applyAlignment="1"/>
    <xf numFmtId="209" fontId="20" fillId="0" borderId="2" xfId="974" applyNumberFormat="1" applyFont="1" applyFill="1" applyBorder="1" applyAlignment="1">
      <alignment horizontal="center" vertical="center" wrapText="1"/>
    </xf>
    <xf numFmtId="209" fontId="21" fillId="0" borderId="0" xfId="974" applyNumberFormat="1" applyFont="1" applyFill="1" applyAlignment="1">
      <alignment horizontal="center" vertical="center"/>
    </xf>
    <xf numFmtId="209" fontId="21" fillId="0" borderId="2" xfId="974" applyNumberFormat="1" applyFont="1" applyFill="1" applyBorder="1" applyAlignment="1">
      <alignment horizontal="center" vertical="center"/>
    </xf>
    <xf numFmtId="209" fontId="22" fillId="0" borderId="2" xfId="1506" applyNumberFormat="1" applyFont="1" applyFill="1" applyBorder="1" applyAlignment="1" applyProtection="1">
      <alignment horizontal="center" vertical="center" wrapText="1"/>
    </xf>
    <xf numFmtId="209" fontId="23" fillId="0" borderId="0" xfId="974" applyNumberFormat="1" applyFont="1" applyFill="1" applyAlignment="1">
      <alignment vertical="center"/>
    </xf>
    <xf numFmtId="209" fontId="24" fillId="0" borderId="2" xfId="974" applyNumberFormat="1" applyFont="1" applyFill="1" applyBorder="1" applyAlignment="1">
      <alignment horizontal="center" vertical="center" wrapText="1"/>
    </xf>
    <xf numFmtId="209" fontId="23" fillId="0" borderId="2" xfId="974" applyNumberFormat="1" applyFont="1" applyFill="1" applyBorder="1" applyAlignment="1">
      <alignment vertical="center"/>
    </xf>
    <xf numFmtId="209" fontId="12" fillId="0" borderId="2" xfId="974" applyNumberFormat="1" applyFont="1" applyFill="1" applyBorder="1" applyAlignment="1">
      <alignment horizontal="center" wrapText="1"/>
    </xf>
    <xf numFmtId="209" fontId="25" fillId="0" borderId="2" xfId="974" applyNumberFormat="1" applyFont="1" applyFill="1" applyBorder="1" applyAlignment="1">
      <alignment horizontal="center" vertical="center" wrapText="1"/>
    </xf>
    <xf numFmtId="0" fontId="12" fillId="0" borderId="2" xfId="974" applyNumberFormat="1" applyFont="1" applyFill="1" applyBorder="1" applyAlignment="1">
      <alignment horizontal="center" vertical="center" wrapText="1"/>
    </xf>
    <xf numFmtId="209" fontId="26" fillId="0" borderId="2" xfId="974" applyNumberFormat="1" applyFont="1" applyFill="1" applyBorder="1" applyAlignment="1">
      <alignment horizontal="center" vertical="center" wrapText="1"/>
    </xf>
    <xf numFmtId="0" fontId="26" fillId="0" borderId="2" xfId="974" applyNumberFormat="1" applyFont="1" applyFill="1" applyBorder="1" applyAlignment="1">
      <alignment horizontal="center" vertical="center" wrapText="1"/>
    </xf>
    <xf numFmtId="209" fontId="2" fillId="0" borderId="2" xfId="974" applyNumberFormat="1" applyFont="1" applyFill="1" applyBorder="1" applyAlignment="1"/>
    <xf numFmtId="0" fontId="17" fillId="0" borderId="2" xfId="974" applyNumberFormat="1" applyFont="1" applyFill="1" applyBorder="1" applyAlignment="1">
      <alignment horizontal="center" vertical="center" wrapText="1"/>
    </xf>
    <xf numFmtId="187" fontId="25" fillId="0" borderId="2" xfId="974" applyNumberFormat="1" applyFont="1" applyFill="1" applyBorder="1" applyAlignment="1">
      <alignment horizontal="center" vertical="center" wrapText="1"/>
    </xf>
    <xf numFmtId="0" fontId="20" fillId="0" borderId="2" xfId="1766" applyNumberFormat="1" applyFont="1" applyFill="1" applyBorder="1" applyAlignment="1">
      <alignment vertical="center"/>
    </xf>
    <xf numFmtId="0" fontId="20" fillId="0" borderId="0" xfId="1766" applyNumberFormat="1" applyFont="1" applyFill="1" applyBorder="1" applyAlignment="1">
      <alignment vertical="center"/>
    </xf>
    <xf numFmtId="209" fontId="20" fillId="0" borderId="2" xfId="1766" applyNumberFormat="1" applyFont="1" applyFill="1" applyBorder="1" applyAlignment="1">
      <alignment vertical="center"/>
    </xf>
    <xf numFmtId="209" fontId="20" fillId="0" borderId="0" xfId="1766" applyNumberFormat="1" applyFont="1" applyFill="1" applyBorder="1" applyAlignment="1">
      <alignment vertical="center"/>
    </xf>
    <xf numFmtId="209" fontId="27" fillId="0" borderId="0" xfId="974" applyNumberFormat="1" applyFont="1" applyFill="1" applyAlignment="1">
      <alignment horizontal="center" vertical="center" wrapText="1"/>
    </xf>
    <xf numFmtId="209" fontId="26" fillId="0" borderId="0" xfId="974" applyNumberFormat="1" applyFont="1" applyFill="1" applyAlignment="1">
      <alignment horizontal="center" vertical="center" wrapText="1"/>
    </xf>
    <xf numFmtId="209" fontId="2" fillId="0" borderId="2" xfId="974" applyNumberFormat="1" applyFont="1" applyFill="1" applyBorder="1" applyAlignment="1">
      <alignment horizontal="center"/>
    </xf>
    <xf numFmtId="209" fontId="23" fillId="0" borderId="0" xfId="974" applyNumberFormat="1" applyFont="1" applyFill="1" applyAlignment="1">
      <alignment horizontal="center"/>
    </xf>
    <xf numFmtId="209" fontId="21" fillId="0" borderId="2" xfId="1766" applyNumberFormat="1" applyFont="1" applyFill="1" applyBorder="1" applyAlignment="1">
      <alignment horizontal="center" vertical="center"/>
    </xf>
    <xf numFmtId="209" fontId="21" fillId="0" borderId="0" xfId="1766" applyNumberFormat="1" applyFont="1" applyFill="1" applyAlignment="1">
      <alignment horizontal="center" vertical="center"/>
    </xf>
    <xf numFmtId="209" fontId="28" fillId="0" borderId="2" xfId="974" applyNumberFormat="1" applyFont="1" applyFill="1" applyBorder="1" applyAlignment="1"/>
    <xf numFmtId="209" fontId="28" fillId="0" borderId="0" xfId="974" applyNumberFormat="1" applyFont="1" applyFill="1" applyAlignment="1"/>
    <xf numFmtId="209" fontId="23" fillId="0" borderId="0" xfId="974" applyNumberFormat="1" applyFont="1" applyFill="1" applyAlignment="1"/>
    <xf numFmtId="209" fontId="21" fillId="0" borderId="5" xfId="1766" applyNumberFormat="1" applyFont="1" applyFill="1" applyBorder="1" applyAlignment="1">
      <alignment horizontal="center" vertical="center"/>
    </xf>
    <xf numFmtId="209" fontId="2" fillId="0" borderId="0" xfId="974" applyNumberFormat="1" applyFont="1" applyFill="1" applyAlignment="1"/>
    <xf numFmtId="209" fontId="29" fillId="0" borderId="2" xfId="974" applyNumberFormat="1" applyFont="1" applyFill="1" applyBorder="1" applyAlignment="1">
      <alignment horizontal="center" vertical="center" wrapText="1"/>
    </xf>
    <xf numFmtId="209" fontId="23" fillId="0" borderId="2" xfId="974" applyNumberFormat="1" applyFont="1" applyFill="1" applyBorder="1" applyAlignment="1"/>
    <xf numFmtId="209" fontId="2" fillId="0" borderId="2" xfId="974" applyNumberFormat="1" applyFont="1" applyFill="1" applyBorder="1" applyAlignment="1">
      <alignment horizontal="center" vertical="center" wrapText="1"/>
    </xf>
    <xf numFmtId="209" fontId="30" fillId="0" borderId="2" xfId="1766" applyNumberFormat="1" applyFont="1" applyFill="1" applyBorder="1" applyAlignment="1">
      <alignment horizontal="center" vertical="center"/>
    </xf>
    <xf numFmtId="209" fontId="30" fillId="0" borderId="0" xfId="1766" applyNumberFormat="1" applyFont="1" applyFill="1" applyBorder="1" applyAlignment="1">
      <alignment horizontal="center" vertical="center"/>
    </xf>
    <xf numFmtId="209" fontId="2" fillId="0" borderId="0" xfId="974" applyNumberFormat="1" applyFont="1" applyFill="1" applyAlignment="1">
      <alignment vertical="center"/>
    </xf>
    <xf numFmtId="209" fontId="23" fillId="0" borderId="0" xfId="974" applyNumberFormat="1" applyFont="1" applyFill="1" applyAlignment="1">
      <alignment horizontal="center" vertical="center"/>
    </xf>
    <xf numFmtId="209" fontId="28" fillId="0" borderId="0" xfId="974" applyNumberFormat="1" applyFont="1" applyFill="1" applyAlignment="1">
      <alignment vertical="center"/>
    </xf>
    <xf numFmtId="0" fontId="20" fillId="0" borderId="0" xfId="974" applyNumberFormat="1" applyFont="1" applyFill="1" applyAlignment="1">
      <alignment vertical="center"/>
    </xf>
    <xf numFmtId="209" fontId="20" fillId="0" borderId="0" xfId="974" applyNumberFormat="1" applyFont="1" applyFill="1" applyAlignment="1">
      <alignment vertical="center"/>
    </xf>
    <xf numFmtId="209" fontId="31" fillId="0" borderId="0" xfId="974" applyNumberFormat="1" applyFont="1" applyFill="1" applyAlignment="1"/>
    <xf numFmtId="209" fontId="20" fillId="0" borderId="0" xfId="974" applyNumberFormat="1" applyFont="1" applyFill="1" applyAlignment="1">
      <alignment horizontal="center" vertical="center"/>
    </xf>
    <xf numFmtId="209" fontId="20" fillId="0" borderId="0" xfId="974" applyNumberFormat="1" applyFont="1" applyFill="1" applyBorder="1" applyAlignment="1">
      <alignment horizontal="center" vertical="center"/>
    </xf>
    <xf numFmtId="209" fontId="30" fillId="0" borderId="0" xfId="974" applyNumberFormat="1" applyFont="1" applyFill="1" applyBorder="1" applyAlignment="1">
      <alignment horizontal="center" vertical="center"/>
    </xf>
    <xf numFmtId="0" fontId="32" fillId="0" borderId="0" xfId="0" applyFont="1" applyFill="1"/>
    <xf numFmtId="0" fontId="6" fillId="0" borderId="0" xfId="1500" applyFont="1" applyFill="1" applyAlignment="1">
      <alignment vertical="center"/>
    </xf>
    <xf numFmtId="0" fontId="6" fillId="0" borderId="0" xfId="1500" applyFont="1" applyFill="1" applyBorder="1" applyAlignment="1">
      <alignment vertical="center"/>
    </xf>
    <xf numFmtId="0" fontId="33" fillId="0" borderId="0" xfId="1500" applyFont="1" applyFill="1" applyAlignment="1">
      <alignment vertical="center"/>
    </xf>
    <xf numFmtId="0" fontId="6" fillId="0" borderId="0" xfId="1500" applyFont="1" applyFill="1" applyAlignment="1">
      <alignment horizontal="center" vertical="center"/>
    </xf>
    <xf numFmtId="0" fontId="34" fillId="0" borderId="0" xfId="0" applyFont="1" applyFill="1"/>
    <xf numFmtId="0" fontId="35" fillId="0" borderId="0" xfId="0" applyFont="1" applyFill="1"/>
    <xf numFmtId="0" fontId="32" fillId="0" borderId="0" xfId="0" applyFont="1"/>
    <xf numFmtId="0" fontId="32" fillId="0" borderId="0" xfId="0" applyFont="1" applyAlignment="1">
      <alignment horizontal="left"/>
    </xf>
    <xf numFmtId="43" fontId="32" fillId="0" borderId="0" xfId="15" applyFont="1" applyAlignment="1">
      <alignment horizontal="center"/>
    </xf>
    <xf numFmtId="43" fontId="32" fillId="0" borderId="0" xfId="15" applyFont="1" applyAlignment="1">
      <alignment horizontal="right"/>
    </xf>
    <xf numFmtId="0" fontId="32" fillId="0" borderId="0" xfId="0" applyFont="1" applyFill="1" applyAlignment="1">
      <alignment horizontal="center"/>
    </xf>
    <xf numFmtId="43" fontId="32" fillId="0" borderId="0" xfId="15" applyFont="1" applyFill="1" applyAlignment="1">
      <alignment horizontal="center"/>
    </xf>
    <xf numFmtId="0" fontId="36" fillId="0" borderId="0" xfId="1500" applyFont="1" applyFill="1" applyBorder="1" applyAlignment="1">
      <alignment horizontal="center" vertical="center" wrapText="1"/>
    </xf>
    <xf numFmtId="0" fontId="33" fillId="0" borderId="2" xfId="1500" applyFont="1" applyFill="1" applyBorder="1" applyAlignment="1">
      <alignment horizontal="center" vertical="center" wrapText="1"/>
    </xf>
    <xf numFmtId="43" fontId="33" fillId="0" borderId="2" xfId="15" applyFont="1" applyFill="1" applyBorder="1" applyAlignment="1">
      <alignment horizontal="center" vertical="center" wrapText="1"/>
    </xf>
    <xf numFmtId="43" fontId="33" fillId="4" borderId="2" xfId="15" applyFont="1" applyFill="1" applyBorder="1" applyAlignment="1">
      <alignment horizontal="center" vertical="center" wrapText="1"/>
    </xf>
    <xf numFmtId="43" fontId="33" fillId="3" borderId="2" xfId="15" applyFont="1" applyFill="1" applyBorder="1" applyAlignment="1">
      <alignment horizontal="center" vertical="center" wrapText="1"/>
    </xf>
    <xf numFmtId="43" fontId="6" fillId="0" borderId="2" xfId="15" applyFont="1" applyFill="1" applyBorder="1" applyAlignment="1">
      <alignment horizontal="center" vertical="center" wrapText="1"/>
    </xf>
    <xf numFmtId="43" fontId="6" fillId="5" borderId="2" xfId="15" applyFont="1" applyFill="1" applyBorder="1" applyAlignment="1">
      <alignment horizontal="center" vertical="center" wrapText="1"/>
    </xf>
    <xf numFmtId="0" fontId="6" fillId="0" borderId="2" xfId="1507" applyNumberFormat="1" applyFont="1" applyFill="1" applyBorder="1" applyAlignment="1" applyProtection="1">
      <alignment horizontal="center" vertical="center" wrapText="1"/>
    </xf>
    <xf numFmtId="0" fontId="32" fillId="0" borderId="2" xfId="879" applyFont="1" applyFill="1" applyBorder="1" applyAlignment="1">
      <alignment horizontal="center" vertical="center"/>
    </xf>
    <xf numFmtId="0" fontId="32" fillId="5" borderId="2" xfId="879" applyFont="1" applyFill="1" applyBorder="1" applyAlignment="1">
      <alignment horizontal="center" vertical="center"/>
    </xf>
    <xf numFmtId="43" fontId="6" fillId="0" borderId="2" xfId="15" applyFont="1" applyFill="1" applyBorder="1" applyAlignment="1">
      <alignment vertical="center" wrapText="1"/>
    </xf>
    <xf numFmtId="0" fontId="32" fillId="0" borderId="2" xfId="1755" applyFont="1" applyFill="1" applyBorder="1" applyAlignment="1">
      <alignment horizontal="center" wrapText="1"/>
    </xf>
    <xf numFmtId="43" fontId="37" fillId="0" borderId="2" xfId="15" applyFont="1" applyFill="1" applyBorder="1" applyAlignment="1">
      <alignment horizontal="center" vertical="center" wrapText="1"/>
    </xf>
    <xf numFmtId="43" fontId="6" fillId="3" borderId="2" xfId="15" applyFont="1" applyFill="1" applyBorder="1" applyAlignment="1">
      <alignment horizontal="center" vertical="center" wrapText="1"/>
    </xf>
    <xf numFmtId="0" fontId="33" fillId="0" borderId="2" xfId="1507" applyNumberFormat="1" applyFont="1" applyFill="1" applyBorder="1" applyAlignment="1" applyProtection="1">
      <alignment horizontal="center" vertical="center" wrapText="1"/>
    </xf>
    <xf numFmtId="43" fontId="32" fillId="0" borderId="2" xfId="879" applyNumberFormat="1" applyFont="1" applyFill="1" applyBorder="1" applyAlignment="1">
      <alignment horizontal="center" wrapText="1"/>
    </xf>
    <xf numFmtId="43" fontId="32" fillId="5" borderId="2" xfId="879" applyNumberFormat="1" applyFont="1" applyFill="1" applyBorder="1" applyAlignment="1">
      <alignment horizontal="center" wrapText="1"/>
    </xf>
    <xf numFmtId="208" fontId="6" fillId="0" borderId="2" xfId="1500" applyNumberFormat="1" applyFont="1" applyFill="1" applyBorder="1" applyAlignment="1">
      <alignment horizontal="center" vertical="center" wrapText="1"/>
    </xf>
    <xf numFmtId="208" fontId="6" fillId="5" borderId="2" xfId="1500" applyNumberFormat="1" applyFont="1" applyFill="1" applyBorder="1" applyAlignment="1">
      <alignment horizontal="center" vertical="center" wrapText="1"/>
    </xf>
    <xf numFmtId="31" fontId="32" fillId="0" borderId="2" xfId="0" applyNumberFormat="1" applyFont="1" applyFill="1" applyBorder="1" applyAlignment="1" applyProtection="1">
      <alignment vertical="center" wrapText="1"/>
    </xf>
    <xf numFmtId="0" fontId="32" fillId="0" borderId="2" xfId="0" applyFont="1" applyFill="1" applyBorder="1" applyAlignment="1" applyProtection="1">
      <alignment vertical="center" wrapText="1"/>
    </xf>
    <xf numFmtId="43" fontId="32" fillId="0" borderId="0" xfId="15" applyFont="1" applyFill="1" applyAlignment="1">
      <alignment horizontal="right"/>
    </xf>
    <xf numFmtId="43" fontId="6" fillId="0" borderId="0" xfId="15" applyFont="1" applyFill="1" applyAlignment="1">
      <alignment horizontal="right" vertical="center"/>
    </xf>
    <xf numFmtId="43" fontId="6" fillId="0" borderId="0" xfId="15" applyFont="1" applyFill="1" applyBorder="1" applyAlignment="1">
      <alignment horizontal="right" vertical="center"/>
    </xf>
    <xf numFmtId="43" fontId="33" fillId="0" borderId="2" xfId="15" applyFont="1" applyFill="1" applyBorder="1" applyAlignment="1">
      <alignment horizontal="right" vertical="center" wrapText="1"/>
    </xf>
    <xf numFmtId="43" fontId="33" fillId="0" borderId="0" xfId="1500" applyNumberFormat="1" applyFont="1" applyFill="1" applyAlignment="1">
      <alignment vertical="center"/>
    </xf>
    <xf numFmtId="43" fontId="6" fillId="0" borderId="2" xfId="15" applyFont="1" applyFill="1" applyBorder="1" applyAlignment="1">
      <alignment horizontal="right" vertical="center"/>
    </xf>
    <xf numFmtId="43" fontId="6" fillId="0" borderId="2" xfId="15" applyFont="1" applyFill="1" applyBorder="1" applyAlignment="1">
      <alignment horizontal="right" vertical="center" wrapText="1"/>
    </xf>
    <xf numFmtId="43" fontId="6" fillId="0" borderId="0" xfId="1500" applyNumberFormat="1" applyFont="1" applyFill="1" applyAlignment="1">
      <alignment vertical="center"/>
    </xf>
    <xf numFmtId="208" fontId="6" fillId="0" borderId="2" xfId="1500" applyNumberFormat="1" applyFont="1" applyFill="1" applyBorder="1" applyAlignment="1">
      <alignment horizontal="right" vertical="center" wrapText="1"/>
    </xf>
    <xf numFmtId="0" fontId="38" fillId="0" borderId="2" xfId="0" applyFont="1" applyFill="1" applyBorder="1" applyAlignment="1" applyProtection="1">
      <alignment vertical="center" wrapText="1"/>
    </xf>
    <xf numFmtId="0" fontId="6" fillId="0" borderId="2" xfId="0" applyFont="1" applyFill="1" applyBorder="1" applyAlignment="1" applyProtection="1">
      <alignment vertical="center" wrapText="1"/>
    </xf>
    <xf numFmtId="43" fontId="39" fillId="3" borderId="2" xfId="15" applyFont="1" applyFill="1" applyBorder="1" applyAlignment="1" applyProtection="1">
      <alignment horizontal="center" vertical="center" wrapText="1"/>
    </xf>
    <xf numFmtId="43" fontId="35" fillId="0" borderId="2" xfId="15" applyFont="1" applyFill="1" applyBorder="1" applyAlignment="1" applyProtection="1">
      <alignment horizontal="center" vertical="center" wrapText="1"/>
    </xf>
    <xf numFmtId="43" fontId="32" fillId="0" borderId="2" xfId="15" applyFont="1" applyFill="1" applyBorder="1" applyAlignment="1">
      <alignment horizontal="center"/>
    </xf>
    <xf numFmtId="0" fontId="33" fillId="0" borderId="5" xfId="1768" applyNumberFormat="1" applyFont="1" applyFill="1" applyBorder="1" applyAlignment="1" applyProtection="1">
      <alignment horizontal="center" vertical="center" wrapText="1"/>
    </xf>
    <xf numFmtId="43" fontId="37" fillId="0" borderId="2" xfId="15" applyFont="1" applyFill="1" applyBorder="1" applyAlignment="1" applyProtection="1">
      <alignment horizontal="center" vertical="center" wrapText="1"/>
    </xf>
    <xf numFmtId="43" fontId="33" fillId="0" borderId="2" xfId="15" applyFont="1" applyFill="1" applyBorder="1" applyAlignment="1" applyProtection="1">
      <alignment horizontal="center" vertical="center" wrapText="1"/>
    </xf>
    <xf numFmtId="43" fontId="39" fillId="0" borderId="2" xfId="15" applyFont="1" applyFill="1" applyBorder="1" applyAlignment="1" applyProtection="1">
      <alignment horizontal="center" vertical="center" wrapText="1"/>
    </xf>
    <xf numFmtId="0" fontId="32" fillId="0" borderId="2" xfId="0" applyFont="1" applyBorder="1" applyAlignment="1">
      <alignment horizontal="center"/>
    </xf>
    <xf numFmtId="43" fontId="32" fillId="0" borderId="2" xfId="15" applyFont="1" applyBorder="1" applyAlignment="1">
      <alignment horizontal="center"/>
    </xf>
    <xf numFmtId="0" fontId="39" fillId="0" borderId="0" xfId="0" applyNumberFormat="1" applyFont="1" applyFill="1" applyBorder="1" applyAlignment="1">
      <alignment vertical="center"/>
    </xf>
    <xf numFmtId="43" fontId="39" fillId="3" borderId="2" xfId="15" applyFont="1" applyFill="1" applyBorder="1" applyAlignment="1" applyProtection="1">
      <alignment horizontal="right" vertical="center" wrapText="1"/>
    </xf>
    <xf numFmtId="0" fontId="35" fillId="0" borderId="0" xfId="0" applyNumberFormat="1" applyFont="1" applyFill="1" applyBorder="1" applyAlignment="1">
      <alignment vertical="center"/>
    </xf>
    <xf numFmtId="43" fontId="33" fillId="0" borderId="2" xfId="15" applyFont="1" applyFill="1" applyBorder="1" applyAlignment="1" applyProtection="1">
      <alignment horizontal="right" vertical="center" wrapText="1"/>
    </xf>
    <xf numFmtId="43" fontId="39" fillId="0" borderId="2" xfId="15" applyFont="1" applyFill="1" applyBorder="1" applyAlignment="1" applyProtection="1">
      <alignment horizontal="right" vertical="center" wrapText="1"/>
    </xf>
    <xf numFmtId="0" fontId="37" fillId="0" borderId="0" xfId="0" applyNumberFormat="1" applyFont="1" applyFill="1" applyBorder="1" applyAlignment="1">
      <alignment vertical="center"/>
    </xf>
    <xf numFmtId="43" fontId="37" fillId="0" borderId="2" xfId="15" applyFont="1" applyFill="1" applyBorder="1" applyAlignment="1" applyProtection="1">
      <alignment horizontal="right" vertical="center" wrapText="1"/>
    </xf>
    <xf numFmtId="43" fontId="6" fillId="0" borderId="2" xfId="15" applyFont="1" applyFill="1" applyBorder="1" applyAlignment="1" applyProtection="1">
      <alignment horizontal="right" vertical="center" wrapText="1"/>
    </xf>
    <xf numFmtId="43" fontId="37" fillId="0" borderId="2" xfId="15" applyFont="1" applyFill="1" applyBorder="1" applyAlignment="1">
      <alignment horizontal="right" vertical="center" wrapText="1"/>
    </xf>
    <xf numFmtId="43" fontId="32" fillId="0" borderId="2" xfId="15" applyFont="1" applyBorder="1" applyAlignment="1">
      <alignment horizontal="right"/>
    </xf>
    <xf numFmtId="0" fontId="39" fillId="0" borderId="0" xfId="0" applyNumberFormat="1" applyFont="1" applyFill="1" applyBorder="1" applyAlignment="1"/>
    <xf numFmtId="0" fontId="35" fillId="0" borderId="0" xfId="0" applyNumberFormat="1" applyFont="1" applyFill="1" applyBorder="1" applyAlignment="1"/>
    <xf numFmtId="0" fontId="37" fillId="0" borderId="0" xfId="0" applyNumberFormat="1" applyFont="1" applyFill="1" applyBorder="1" applyAlignment="1"/>
    <xf numFmtId="0" fontId="32" fillId="0" borderId="0" xfId="0" applyFont="1" applyAlignment="1">
      <alignment horizontal="center"/>
    </xf>
    <xf numFmtId="43" fontId="6" fillId="0" borderId="0" xfId="15" applyFont="1" applyAlignment="1">
      <alignment horizontal="center"/>
    </xf>
    <xf numFmtId="43" fontId="33" fillId="0" borderId="2" xfId="1500" applyNumberFormat="1" applyFont="1" applyFill="1" applyBorder="1" applyAlignment="1">
      <alignment horizontal="center" vertical="center" wrapText="1"/>
    </xf>
    <xf numFmtId="0" fontId="33" fillId="4" borderId="2" xfId="1500" applyFont="1" applyFill="1" applyBorder="1" applyAlignment="1">
      <alignment horizontal="center" vertical="center" wrapText="1"/>
    </xf>
    <xf numFmtId="43" fontId="33" fillId="4" borderId="2" xfId="15" applyFont="1" applyFill="1" applyBorder="1" applyAlignment="1">
      <alignment horizontal="right" vertical="center" wrapText="1"/>
    </xf>
    <xf numFmtId="0" fontId="33" fillId="3" borderId="2" xfId="1500" applyFont="1" applyFill="1" applyBorder="1" applyAlignment="1">
      <alignment horizontal="center" vertical="center" wrapText="1"/>
    </xf>
    <xf numFmtId="43" fontId="33" fillId="3" borderId="2" xfId="15" applyFont="1" applyFill="1" applyBorder="1" applyAlignment="1">
      <alignment horizontal="right" vertical="center" wrapText="1"/>
    </xf>
    <xf numFmtId="0" fontId="6" fillId="0" borderId="2" xfId="1500" applyFont="1" applyFill="1" applyBorder="1" applyAlignment="1">
      <alignment vertical="center" wrapText="1"/>
    </xf>
    <xf numFmtId="0" fontId="6" fillId="0" borderId="2" xfId="1500" applyFont="1" applyFill="1" applyBorder="1" applyAlignment="1">
      <alignment horizontal="center" vertical="center" wrapText="1"/>
    </xf>
    <xf numFmtId="0" fontId="40" fillId="0" borderId="2" xfId="464" applyNumberFormat="1" applyFont="1" applyFill="1" applyBorder="1" applyAlignment="1" applyProtection="1">
      <alignment horizontal="center" vertical="center" wrapText="1"/>
    </xf>
    <xf numFmtId="43" fontId="38" fillId="0" borderId="2" xfId="15" applyFont="1" applyFill="1" applyBorder="1" applyAlignment="1">
      <alignment horizontal="right" vertical="center" wrapText="1"/>
    </xf>
    <xf numFmtId="0" fontId="6" fillId="0" borderId="4" xfId="1507" applyNumberFormat="1" applyFont="1" applyFill="1" applyBorder="1" applyAlignment="1" applyProtection="1">
      <alignment vertical="center" wrapText="1"/>
    </xf>
    <xf numFmtId="0" fontId="32" fillId="0" borderId="2" xfId="1740" applyFont="1" applyFill="1" applyBorder="1" applyAlignment="1">
      <alignment horizontal="center" vertical="center"/>
    </xf>
    <xf numFmtId="43" fontId="6" fillId="0" borderId="0" xfId="15" applyFont="1" applyFill="1" applyAlignment="1">
      <alignment horizontal="center"/>
    </xf>
    <xf numFmtId="43" fontId="38" fillId="0" borderId="2" xfId="15" applyFont="1" applyFill="1" applyBorder="1" applyAlignment="1">
      <alignment horizontal="center" vertical="center" wrapText="1"/>
    </xf>
    <xf numFmtId="0" fontId="6" fillId="0" borderId="2" xfId="1500" applyFont="1" applyFill="1" applyBorder="1" applyAlignment="1">
      <alignment horizontal="right" vertical="center" wrapText="1"/>
    </xf>
    <xf numFmtId="0" fontId="39" fillId="3" borderId="2" xfId="1768" applyNumberFormat="1" applyFont="1" applyFill="1" applyBorder="1" applyAlignment="1" applyProtection="1">
      <alignment horizontal="center" vertical="center" wrapText="1"/>
    </xf>
    <xf numFmtId="0" fontId="35" fillId="0" borderId="2" xfId="1768" applyNumberFormat="1" applyFont="1" applyFill="1" applyBorder="1" applyAlignment="1" applyProtection="1">
      <alignment horizontal="center" vertical="center" wrapText="1"/>
    </xf>
    <xf numFmtId="43" fontId="35" fillId="0" borderId="2" xfId="15" applyFont="1" applyFill="1" applyBorder="1" applyAlignment="1" applyProtection="1">
      <alignment horizontal="right" vertical="center" wrapText="1"/>
    </xf>
    <xf numFmtId="0" fontId="39" fillId="0" borderId="2" xfId="1768" applyNumberFormat="1" applyFont="1" applyFill="1" applyBorder="1" applyAlignment="1" applyProtection="1">
      <alignment horizontal="center" vertical="center" wrapText="1"/>
    </xf>
    <xf numFmtId="0" fontId="37" fillId="0" borderId="2" xfId="1768" applyNumberFormat="1" applyFont="1" applyFill="1" applyBorder="1" applyAlignment="1" applyProtection="1">
      <alignment horizontal="center" vertical="center" wrapText="1"/>
    </xf>
    <xf numFmtId="0" fontId="6" fillId="0" borderId="2" xfId="1768" applyNumberFormat="1" applyFont="1" applyFill="1" applyBorder="1" applyAlignment="1" applyProtection="1">
      <alignment horizontal="left" vertical="center" wrapText="1"/>
    </xf>
    <xf numFmtId="0" fontId="6" fillId="0" borderId="2" xfId="1039" applyFont="1" applyFill="1" applyBorder="1" applyAlignment="1">
      <alignment horizontal="center" vertical="center" wrapText="1"/>
    </xf>
    <xf numFmtId="0" fontId="6" fillId="0" borderId="2" xfId="1768" applyNumberFormat="1" applyFont="1" applyFill="1" applyBorder="1" applyAlignment="1" applyProtection="1">
      <alignment horizontal="center" vertical="center" wrapText="1"/>
    </xf>
    <xf numFmtId="0" fontId="6" fillId="0" borderId="2" xfId="1039" applyNumberFormat="1" applyFont="1" applyFill="1" applyBorder="1" applyAlignment="1">
      <alignment horizontal="left" vertical="center" wrapText="1"/>
    </xf>
    <xf numFmtId="0" fontId="32" fillId="0" borderId="2" xfId="0" applyFont="1" applyBorder="1"/>
    <xf numFmtId="43" fontId="6" fillId="0" borderId="2" xfId="15" applyFont="1" applyFill="1" applyBorder="1" applyAlignment="1" applyProtection="1">
      <alignment horizontal="center" vertical="center" wrapText="1"/>
    </xf>
    <xf numFmtId="43" fontId="6" fillId="0" borderId="6" xfId="15" applyFont="1" applyFill="1" applyBorder="1" applyAlignment="1" applyProtection="1">
      <alignment horizontal="center" vertical="center" wrapText="1"/>
    </xf>
    <xf numFmtId="208" fontId="33" fillId="0" borderId="2" xfId="1500" applyNumberFormat="1" applyFont="1" applyFill="1" applyBorder="1" applyAlignment="1">
      <alignment horizontal="center" vertical="center" wrapText="1"/>
    </xf>
    <xf numFmtId="43" fontId="33" fillId="3" borderId="2" xfId="15" applyFont="1" applyFill="1" applyBorder="1" applyAlignment="1" applyProtection="1">
      <alignment horizontal="center" vertical="center" wrapText="1"/>
    </xf>
    <xf numFmtId="43" fontId="6" fillId="0" borderId="2" xfId="15" applyFont="1" applyBorder="1" applyAlignment="1">
      <alignment horizontal="center"/>
    </xf>
    <xf numFmtId="0" fontId="13" fillId="2" borderId="2" xfId="1506" applyNumberFormat="1" applyFont="1" applyFill="1" applyBorder="1" applyAlignment="1" applyProtection="1">
      <alignment horizontal="center" vertical="center" wrapText="1"/>
    </xf>
    <xf numFmtId="209" fontId="13" fillId="2" borderId="2" xfId="974" applyNumberFormat="1" applyFont="1" applyFill="1" applyBorder="1" applyAlignment="1">
      <alignment horizontal="center" vertical="center" wrapText="1"/>
    </xf>
    <xf numFmtId="209" fontId="15" fillId="2" borderId="2" xfId="974" applyNumberFormat="1" applyFont="1" applyFill="1" applyBorder="1" applyAlignment="1">
      <alignment horizontal="center" vertical="center" wrapText="1"/>
    </xf>
    <xf numFmtId="209" fontId="13" fillId="2" borderId="2" xfId="1506" applyNumberFormat="1" applyFont="1" applyFill="1" applyBorder="1" applyAlignment="1" applyProtection="1">
      <alignment horizontal="center" vertical="center" wrapText="1"/>
    </xf>
    <xf numFmtId="210" fontId="14" fillId="2" borderId="2" xfId="974" applyNumberFormat="1" applyFont="1" applyFill="1" applyBorder="1" applyAlignment="1">
      <alignment horizontal="center" vertical="center" wrapText="1"/>
    </xf>
    <xf numFmtId="210" fontId="14" fillId="2" borderId="2" xfId="1767" applyNumberFormat="1" applyFont="1" applyFill="1" applyBorder="1" applyAlignment="1">
      <alignment horizontal="center" vertical="center" wrapText="1"/>
    </xf>
    <xf numFmtId="209" fontId="20" fillId="2" borderId="2" xfId="0" applyNumberFormat="1" applyFont="1" applyFill="1" applyBorder="1" applyAlignment="1">
      <alignment horizontal="center" vertical="center" wrapText="1"/>
    </xf>
    <xf numFmtId="209" fontId="2" fillId="2" borderId="0" xfId="974" applyNumberFormat="1" applyFont="1" applyFill="1" applyAlignment="1">
      <alignment horizontal="center" vertical="center"/>
    </xf>
    <xf numFmtId="209" fontId="26" fillId="2" borderId="2" xfId="974" applyNumberFormat="1" applyFont="1" applyFill="1" applyBorder="1" applyAlignment="1">
      <alignment horizontal="center" vertical="center" wrapText="1"/>
    </xf>
    <xf numFmtId="0" fontId="26" fillId="2" borderId="2" xfId="974" applyNumberFormat="1" applyFont="1" applyFill="1" applyBorder="1" applyAlignment="1">
      <alignment horizontal="center" vertical="center" wrapText="1"/>
    </xf>
    <xf numFmtId="209" fontId="2" fillId="2" borderId="2" xfId="974" applyNumberFormat="1" applyFont="1" applyFill="1" applyBorder="1" applyAlignment="1">
      <alignment horizontal="center"/>
    </xf>
    <xf numFmtId="209" fontId="23" fillId="2" borderId="0" xfId="974" applyNumberFormat="1" applyFont="1" applyFill="1" applyAlignment="1">
      <alignment horizontal="center"/>
    </xf>
    <xf numFmtId="209" fontId="23" fillId="2" borderId="0" xfId="974" applyNumberFormat="1" applyFont="1" applyFill="1" applyAlignment="1">
      <alignment horizontal="center" vertical="center"/>
    </xf>
    <xf numFmtId="0" fontId="0" fillId="2" borderId="0" xfId="0" applyFill="1"/>
    <xf numFmtId="209" fontId="21" fillId="2" borderId="2" xfId="974" applyNumberFormat="1" applyFont="1" applyFill="1" applyBorder="1" applyAlignment="1">
      <alignment horizontal="center" vertical="center"/>
    </xf>
    <xf numFmtId="209" fontId="21" fillId="2" borderId="0" xfId="1766" applyNumberFormat="1" applyFont="1" applyFill="1" applyAlignment="1">
      <alignment horizontal="center" vertical="center"/>
    </xf>
    <xf numFmtId="209" fontId="20" fillId="2" borderId="0" xfId="974" applyNumberFormat="1" applyFont="1" applyFill="1" applyAlignment="1">
      <alignment horizontal="center" vertical="center"/>
    </xf>
    <xf numFmtId="43" fontId="33" fillId="0" borderId="2" xfId="15" applyFont="1" applyFill="1" applyBorder="1" applyAlignment="1">
      <alignment horizontal="center" vertical="center" wrapText="1"/>
    </xf>
    <xf numFmtId="0" fontId="6" fillId="0" borderId="2" xfId="1507" applyNumberFormat="1" applyFont="1" applyFill="1" applyBorder="1" applyAlignment="1" applyProtection="1">
      <alignment horizontal="center" vertical="center" wrapText="1"/>
    </xf>
    <xf numFmtId="0" fontId="33" fillId="0" borderId="2" xfId="1500" applyFont="1" applyFill="1" applyBorder="1" applyAlignment="1">
      <alignment horizontal="center" vertical="center" wrapText="1"/>
    </xf>
    <xf numFmtId="0" fontId="33" fillId="0" borderId="5" xfId="1500" applyFont="1" applyFill="1" applyBorder="1" applyAlignment="1">
      <alignment horizontal="center" vertical="center" wrapText="1"/>
    </xf>
    <xf numFmtId="0" fontId="33" fillId="0" borderId="6" xfId="1500" applyFont="1" applyFill="1" applyBorder="1" applyAlignment="1">
      <alignment horizontal="center" vertical="center" wrapText="1"/>
    </xf>
    <xf numFmtId="43" fontId="33" fillId="0" borderId="5" xfId="15" applyFont="1" applyFill="1" applyBorder="1" applyAlignment="1">
      <alignment horizontal="center" vertical="center" wrapText="1"/>
    </xf>
    <xf numFmtId="43" fontId="33" fillId="0" borderId="6" xfId="15" applyFont="1" applyFill="1" applyBorder="1" applyAlignment="1">
      <alignment horizontal="center" vertical="center" wrapText="1"/>
    </xf>
    <xf numFmtId="0" fontId="33" fillId="0" borderId="5" xfId="1768" applyNumberFormat="1" applyFont="1" applyFill="1" applyBorder="1" applyAlignment="1" applyProtection="1">
      <alignment horizontal="center" vertical="center" wrapText="1"/>
    </xf>
    <xf numFmtId="0" fontId="33" fillId="0" borderId="6" xfId="1768" applyNumberFormat="1" applyFont="1" applyFill="1" applyBorder="1" applyAlignment="1" applyProtection="1">
      <alignment horizontal="center" vertical="center" wrapText="1"/>
    </xf>
    <xf numFmtId="0" fontId="33" fillId="0" borderId="2" xfId="1768" applyNumberFormat="1" applyFont="1" applyFill="1" applyBorder="1" applyAlignment="1" applyProtection="1">
      <alignment horizontal="center" vertical="center" wrapText="1"/>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2" xfId="0" applyFont="1" applyFill="1" applyBorder="1" applyAlignment="1">
      <alignment horizontal="center" vertical="center"/>
    </xf>
    <xf numFmtId="0" fontId="6" fillId="0" borderId="5" xfId="1507" applyNumberFormat="1" applyFont="1" applyFill="1" applyBorder="1" applyAlignment="1" applyProtection="1">
      <alignment horizontal="left" vertical="center" wrapText="1"/>
    </xf>
    <xf numFmtId="0" fontId="6" fillId="0" borderId="10" xfId="1507" applyNumberFormat="1" applyFont="1" applyFill="1" applyBorder="1" applyAlignment="1" applyProtection="1">
      <alignment horizontal="left" vertical="center" wrapText="1"/>
    </xf>
    <xf numFmtId="0" fontId="6" fillId="0" borderId="6" xfId="1507" applyNumberFormat="1" applyFont="1" applyFill="1" applyBorder="1" applyAlignment="1" applyProtection="1">
      <alignment horizontal="left" vertical="center" wrapText="1"/>
    </xf>
    <xf numFmtId="0" fontId="33" fillId="0" borderId="5" xfId="1507" applyNumberFormat="1" applyFont="1" applyFill="1" applyBorder="1" applyAlignment="1" applyProtection="1">
      <alignment horizontal="center" vertical="center" wrapText="1"/>
    </xf>
    <xf numFmtId="0" fontId="33" fillId="0" borderId="6" xfId="1507" applyNumberFormat="1" applyFont="1" applyFill="1" applyBorder="1" applyAlignment="1" applyProtection="1">
      <alignment horizontal="center" vertical="center" wrapText="1"/>
    </xf>
    <xf numFmtId="0" fontId="33" fillId="0" borderId="2" xfId="1507" applyNumberFormat="1" applyFont="1" applyFill="1" applyBorder="1" applyAlignment="1" applyProtection="1">
      <alignment horizontal="center" vertical="center" wrapText="1"/>
    </xf>
    <xf numFmtId="0" fontId="33" fillId="0" borderId="10" xfId="1768" applyNumberFormat="1" applyFont="1" applyFill="1" applyBorder="1" applyAlignment="1" applyProtection="1">
      <alignment horizontal="center" vertical="center" wrapText="1"/>
    </xf>
    <xf numFmtId="0" fontId="33" fillId="0" borderId="10" xfId="1507" applyNumberFormat="1" applyFont="1" applyFill="1" applyBorder="1" applyAlignment="1" applyProtection="1">
      <alignment horizontal="center" vertical="center" wrapText="1"/>
    </xf>
    <xf numFmtId="0" fontId="33" fillId="0" borderId="7" xfId="1500" applyFont="1" applyFill="1" applyBorder="1" applyAlignment="1">
      <alignment horizontal="left" vertical="center" wrapText="1"/>
    </xf>
    <xf numFmtId="0" fontId="33" fillId="0" borderId="8" xfId="1500" applyFont="1" applyFill="1" applyBorder="1" applyAlignment="1">
      <alignment horizontal="left" vertical="center" wrapText="1"/>
    </xf>
    <xf numFmtId="0" fontId="33" fillId="0" borderId="4" xfId="1500" applyFont="1" applyFill="1" applyBorder="1" applyAlignment="1">
      <alignment horizontal="left" vertical="center" wrapText="1"/>
    </xf>
    <xf numFmtId="0" fontId="37" fillId="0" borderId="2" xfId="1768" applyNumberFormat="1" applyFont="1" applyFill="1" applyBorder="1" applyAlignment="1" applyProtection="1">
      <alignment horizontal="left" vertical="center" wrapText="1"/>
    </xf>
    <xf numFmtId="0" fontId="6" fillId="0" borderId="7" xfId="1507" applyNumberFormat="1" applyFont="1" applyFill="1" applyBorder="1" applyAlignment="1" applyProtection="1">
      <alignment horizontal="left" vertical="center" wrapText="1"/>
    </xf>
    <xf numFmtId="0" fontId="6" fillId="0" borderId="8" xfId="1507" applyNumberFormat="1" applyFont="1" applyFill="1" applyBorder="1" applyAlignment="1" applyProtection="1">
      <alignment horizontal="left" vertical="center" wrapText="1"/>
    </xf>
    <xf numFmtId="0" fontId="6" fillId="0" borderId="4" xfId="1507" applyNumberFormat="1" applyFont="1" applyFill="1" applyBorder="1" applyAlignment="1" applyProtection="1">
      <alignment horizontal="left" vertical="center" wrapText="1"/>
    </xf>
    <xf numFmtId="0" fontId="33" fillId="3" borderId="7" xfId="1500" applyFont="1" applyFill="1" applyBorder="1" applyAlignment="1">
      <alignment horizontal="left" vertical="center" wrapText="1"/>
    </xf>
    <xf numFmtId="0" fontId="33" fillId="3" borderId="8" xfId="1500" applyFont="1" applyFill="1" applyBorder="1" applyAlignment="1">
      <alignment horizontal="left" vertical="center" wrapText="1"/>
    </xf>
    <xf numFmtId="0" fontId="33" fillId="3" borderId="4" xfId="1500" applyFont="1" applyFill="1" applyBorder="1" applyAlignment="1">
      <alignment horizontal="left" vertical="center" wrapText="1"/>
    </xf>
    <xf numFmtId="0" fontId="6" fillId="0" borderId="2" xfId="1507" applyNumberFormat="1" applyFont="1" applyFill="1" applyBorder="1" applyAlignment="1" applyProtection="1">
      <alignment horizontal="left" vertical="center" wrapText="1"/>
    </xf>
    <xf numFmtId="0" fontId="32" fillId="0" borderId="2" xfId="0" applyFont="1" applyBorder="1" applyAlignment="1">
      <alignment horizontal="left"/>
    </xf>
    <xf numFmtId="0" fontId="6" fillId="0" borderId="7" xfId="1768" applyNumberFormat="1" applyFont="1" applyFill="1" applyBorder="1" applyAlignment="1" applyProtection="1">
      <alignment horizontal="left" vertical="center" wrapText="1"/>
    </xf>
    <xf numFmtId="0" fontId="6" fillId="0" borderId="8" xfId="1768" applyNumberFormat="1" applyFont="1" applyFill="1" applyBorder="1" applyAlignment="1" applyProtection="1">
      <alignment horizontal="left" vertical="center" wrapText="1"/>
    </xf>
    <xf numFmtId="0" fontId="6" fillId="0" borderId="4" xfId="1768" applyNumberFormat="1" applyFont="1" applyFill="1" applyBorder="1" applyAlignment="1" applyProtection="1">
      <alignment horizontal="left" vertical="center" wrapText="1"/>
    </xf>
    <xf numFmtId="0" fontId="6" fillId="0" borderId="7" xfId="1039" applyNumberFormat="1" applyFont="1" applyFill="1" applyBorder="1" applyAlignment="1">
      <alignment horizontal="left" vertical="center" wrapText="1"/>
    </xf>
    <xf numFmtId="0" fontId="6" fillId="0" borderId="8" xfId="1039" applyNumberFormat="1" applyFont="1" applyFill="1" applyBorder="1" applyAlignment="1">
      <alignment horizontal="left" vertical="center" wrapText="1"/>
    </xf>
    <xf numFmtId="0" fontId="6" fillId="0" borderId="4" xfId="1039" applyNumberFormat="1" applyFont="1" applyFill="1" applyBorder="1" applyAlignment="1">
      <alignment horizontal="left" vertical="center" wrapText="1"/>
    </xf>
    <xf numFmtId="0" fontId="37" fillId="0" borderId="7" xfId="1768" applyNumberFormat="1" applyFont="1" applyFill="1" applyBorder="1" applyAlignment="1" applyProtection="1">
      <alignment horizontal="left" vertical="center" wrapText="1"/>
    </xf>
    <xf numFmtId="0" fontId="37" fillId="0" borderId="8" xfId="1768" applyNumberFormat="1" applyFont="1" applyFill="1" applyBorder="1" applyAlignment="1" applyProtection="1">
      <alignment horizontal="left" vertical="center" wrapText="1"/>
    </xf>
    <xf numFmtId="0" fontId="37" fillId="0" borderId="4" xfId="1768" applyNumberFormat="1" applyFont="1" applyFill="1" applyBorder="1" applyAlignment="1" applyProtection="1">
      <alignment horizontal="left" vertical="center" wrapText="1"/>
    </xf>
    <xf numFmtId="0" fontId="6" fillId="0" borderId="7" xfId="1507" applyNumberFormat="1" applyFont="1" applyFill="1" applyBorder="1" applyAlignment="1" applyProtection="1">
      <alignment horizontal="left" vertical="center" wrapText="1" shrinkToFit="1"/>
    </xf>
    <xf numFmtId="0" fontId="6" fillId="0" borderId="8" xfId="1507" applyNumberFormat="1" applyFont="1" applyFill="1" applyBorder="1" applyAlignment="1" applyProtection="1">
      <alignment horizontal="left" vertical="center" wrapText="1" shrinkToFit="1"/>
    </xf>
    <xf numFmtId="0" fontId="6" fillId="0" borderId="4" xfId="1507" applyNumberFormat="1" applyFont="1" applyFill="1" applyBorder="1" applyAlignment="1" applyProtection="1">
      <alignment horizontal="left" vertical="center" wrapText="1" shrinkToFit="1"/>
    </xf>
    <xf numFmtId="0" fontId="37" fillId="0" borderId="2" xfId="1500" applyNumberFormat="1" applyFont="1" applyFill="1" applyBorder="1" applyAlignment="1">
      <alignment horizontal="left" vertical="center" wrapText="1"/>
    </xf>
    <xf numFmtId="0" fontId="32" fillId="0" borderId="0" xfId="0" applyFont="1" applyFill="1" applyAlignment="1">
      <alignment horizontal="center"/>
    </xf>
    <xf numFmtId="0" fontId="36" fillId="0" borderId="0" xfId="1500" applyFont="1" applyFill="1" applyBorder="1" applyAlignment="1">
      <alignment horizontal="center" vertical="center" wrapText="1"/>
    </xf>
    <xf numFmtId="0" fontId="33" fillId="0" borderId="2" xfId="1500" applyFont="1" applyFill="1" applyBorder="1" applyAlignment="1">
      <alignment horizontal="left" vertical="center"/>
    </xf>
    <xf numFmtId="0" fontId="33" fillId="4" borderId="2" xfId="1500" applyFont="1" applyFill="1" applyBorder="1" applyAlignment="1">
      <alignment horizontal="left" vertical="center"/>
    </xf>
    <xf numFmtId="0" fontId="33" fillId="3" borderId="2" xfId="1500" applyFont="1" applyFill="1" applyBorder="1" applyAlignment="1">
      <alignment horizontal="left" vertical="center" wrapText="1"/>
    </xf>
    <xf numFmtId="0" fontId="33" fillId="0" borderId="2" xfId="1500" applyFont="1" applyFill="1" applyBorder="1" applyAlignment="1">
      <alignment horizontal="left" vertical="center" wrapText="1"/>
    </xf>
    <xf numFmtId="0" fontId="6" fillId="0" borderId="2" xfId="1500" applyFont="1" applyFill="1" applyBorder="1" applyAlignment="1">
      <alignment horizontal="left" vertical="center" wrapText="1"/>
    </xf>
    <xf numFmtId="0" fontId="33" fillId="0" borderId="2" xfId="1500" applyFont="1" applyFill="1" applyBorder="1" applyAlignment="1">
      <alignment horizontal="center" vertical="center"/>
    </xf>
    <xf numFmtId="0" fontId="6" fillId="0" borderId="2" xfId="1500" applyFont="1" applyFill="1" applyBorder="1" applyAlignment="1">
      <alignment horizontal="center" vertical="center"/>
    </xf>
    <xf numFmtId="209" fontId="21" fillId="2" borderId="5" xfId="1766" applyNumberFormat="1" applyFont="1" applyFill="1" applyBorder="1" applyAlignment="1">
      <alignment horizontal="center" vertical="center"/>
    </xf>
    <xf numFmtId="209" fontId="21" fillId="2" borderId="6" xfId="1766" applyNumberFormat="1" applyFont="1" applyFill="1" applyBorder="1" applyAlignment="1">
      <alignment horizontal="center" vertical="center"/>
    </xf>
    <xf numFmtId="209" fontId="26" fillId="0" borderId="5" xfId="974" applyNumberFormat="1" applyFont="1" applyFill="1" applyBorder="1" applyAlignment="1">
      <alignment horizontal="center" vertical="center" wrapText="1"/>
    </xf>
    <xf numFmtId="209" fontId="26" fillId="0" borderId="6" xfId="974" applyNumberFormat="1" applyFont="1" applyFill="1" applyBorder="1" applyAlignment="1">
      <alignment horizontal="center" vertical="center" wrapText="1"/>
    </xf>
    <xf numFmtId="209" fontId="21" fillId="0" borderId="5" xfId="1766" applyNumberFormat="1" applyFont="1" applyFill="1" applyBorder="1" applyAlignment="1">
      <alignment horizontal="center" vertical="center"/>
    </xf>
    <xf numFmtId="209" fontId="21" fillId="0" borderId="6" xfId="1766" applyNumberFormat="1" applyFont="1" applyFill="1" applyBorder="1" applyAlignment="1">
      <alignment horizontal="center" vertical="center"/>
    </xf>
    <xf numFmtId="0" fontId="13" fillId="2" borderId="5" xfId="1506" applyNumberFormat="1" applyFont="1" applyFill="1" applyBorder="1" applyAlignment="1" applyProtection="1">
      <alignment horizontal="center" vertical="center" wrapText="1"/>
    </xf>
    <xf numFmtId="0" fontId="13" fillId="2" borderId="6" xfId="1506" applyNumberFormat="1" applyFont="1" applyFill="1" applyBorder="1" applyAlignment="1" applyProtection="1">
      <alignment horizontal="center" vertical="center" wrapText="1"/>
    </xf>
    <xf numFmtId="209" fontId="13" fillId="2" borderId="5" xfId="1506" applyNumberFormat="1" applyFont="1" applyFill="1" applyBorder="1" applyAlignment="1" applyProtection="1">
      <alignment horizontal="center" vertical="center" wrapText="1"/>
    </xf>
    <xf numFmtId="209" fontId="13" fillId="2" borderId="6" xfId="1506" applyNumberFormat="1" applyFont="1" applyFill="1" applyBorder="1" applyAlignment="1" applyProtection="1">
      <alignment horizontal="center" vertical="center" wrapText="1"/>
    </xf>
    <xf numFmtId="209" fontId="13" fillId="2" borderId="5" xfId="974" applyNumberFormat="1" applyFont="1" applyFill="1" applyBorder="1" applyAlignment="1">
      <alignment horizontal="center" vertical="center" wrapText="1"/>
    </xf>
    <xf numFmtId="209" fontId="13" fillId="2" borderId="6" xfId="974" applyNumberFormat="1" applyFont="1" applyFill="1" applyBorder="1" applyAlignment="1">
      <alignment horizontal="center" vertical="center" wrapText="1"/>
    </xf>
    <xf numFmtId="210" fontId="16" fillId="2" borderId="5" xfId="974" applyNumberFormat="1" applyFont="1" applyFill="1" applyBorder="1" applyAlignment="1">
      <alignment horizontal="center" vertical="center" wrapText="1"/>
    </xf>
    <xf numFmtId="210" fontId="16" fillId="2" borderId="6" xfId="974" applyNumberFormat="1" applyFont="1" applyFill="1" applyBorder="1" applyAlignment="1">
      <alignment horizontal="center" vertical="center" wrapText="1"/>
    </xf>
    <xf numFmtId="209" fontId="13" fillId="0" borderId="5" xfId="1506" applyNumberFormat="1" applyFont="1" applyFill="1" applyBorder="1" applyAlignment="1" applyProtection="1">
      <alignment horizontal="center" vertical="center" wrapText="1"/>
    </xf>
    <xf numFmtId="209" fontId="13" fillId="0" borderId="10" xfId="1506" applyNumberFormat="1" applyFont="1" applyFill="1" applyBorder="1" applyAlignment="1" applyProtection="1">
      <alignment horizontal="center" vertical="center" wrapText="1"/>
    </xf>
    <xf numFmtId="209" fontId="13" fillId="0" borderId="6" xfId="1506" applyNumberFormat="1" applyFont="1" applyFill="1" applyBorder="1" applyAlignment="1" applyProtection="1">
      <alignment horizontal="center" vertical="center" wrapText="1"/>
    </xf>
    <xf numFmtId="0" fontId="26" fillId="2" borderId="5" xfId="974" applyNumberFormat="1" applyFont="1" applyFill="1" applyBorder="1" applyAlignment="1">
      <alignment horizontal="center" vertical="center" wrapText="1"/>
    </xf>
    <xf numFmtId="0" fontId="26" fillId="2" borderId="6" xfId="974" applyNumberFormat="1" applyFont="1" applyFill="1" applyBorder="1" applyAlignment="1">
      <alignment horizontal="center" vertical="center" wrapText="1"/>
    </xf>
    <xf numFmtId="0" fontId="26" fillId="0" borderId="5" xfId="974" applyNumberFormat="1" applyFont="1" applyFill="1" applyBorder="1" applyAlignment="1">
      <alignment horizontal="center" vertical="center" wrapText="1"/>
    </xf>
    <xf numFmtId="0" fontId="26" fillId="0" borderId="6" xfId="974" applyNumberFormat="1" applyFont="1" applyFill="1" applyBorder="1" applyAlignment="1">
      <alignment horizontal="center" vertical="center" wrapText="1"/>
    </xf>
    <xf numFmtId="209" fontId="10" fillId="0" borderId="5" xfId="974" applyNumberFormat="1" applyFont="1" applyFill="1" applyBorder="1" applyAlignment="1">
      <alignment horizontal="center" vertical="center" wrapText="1"/>
    </xf>
    <xf numFmtId="209" fontId="10" fillId="0" borderId="6" xfId="974" applyNumberFormat="1" applyFont="1" applyFill="1" applyBorder="1" applyAlignment="1">
      <alignment horizontal="center" vertical="center" wrapText="1"/>
    </xf>
    <xf numFmtId="209" fontId="26" fillId="2" borderId="5" xfId="974" applyNumberFormat="1" applyFont="1" applyFill="1" applyBorder="1" applyAlignment="1">
      <alignment horizontal="center" vertical="center" wrapText="1"/>
    </xf>
    <xf numFmtId="209" fontId="26" fillId="2" borderId="6" xfId="974" applyNumberFormat="1" applyFont="1" applyFill="1" applyBorder="1" applyAlignment="1">
      <alignment horizontal="center" vertical="center" wrapText="1"/>
    </xf>
    <xf numFmtId="209" fontId="10" fillId="0" borderId="2" xfId="974" applyNumberFormat="1" applyFont="1" applyFill="1" applyBorder="1" applyAlignment="1">
      <alignment horizontal="center" vertical="center" wrapText="1"/>
    </xf>
    <xf numFmtId="210" fontId="16" fillId="0" borderId="5" xfId="974" applyNumberFormat="1" applyFont="1" applyFill="1" applyBorder="1" applyAlignment="1">
      <alignment horizontal="center" vertical="center" wrapText="1"/>
    </xf>
    <xf numFmtId="210" fontId="16" fillId="0" borderId="6" xfId="974" applyNumberFormat="1" applyFont="1" applyFill="1" applyBorder="1" applyAlignment="1">
      <alignment horizontal="center" vertical="center" wrapText="1"/>
    </xf>
    <xf numFmtId="210" fontId="16" fillId="0" borderId="10" xfId="974" applyNumberFormat="1" applyFont="1" applyFill="1" applyBorder="1" applyAlignment="1">
      <alignment horizontal="center" vertical="center" wrapText="1"/>
    </xf>
    <xf numFmtId="209" fontId="14" fillId="0" borderId="5" xfId="974" applyNumberFormat="1" applyFont="1" applyFill="1" applyBorder="1" applyAlignment="1">
      <alignment horizontal="center" vertical="center" wrapText="1"/>
    </xf>
    <xf numFmtId="209" fontId="14" fillId="0" borderId="10" xfId="974" applyNumberFormat="1" applyFont="1" applyFill="1" applyBorder="1" applyAlignment="1">
      <alignment horizontal="center" vertical="center" wrapText="1"/>
    </xf>
    <xf numFmtId="209" fontId="14" fillId="3" borderId="10" xfId="974" applyNumberFormat="1" applyFont="1" applyFill="1" applyBorder="1" applyAlignment="1">
      <alignment horizontal="center" vertical="center" wrapText="1"/>
    </xf>
    <xf numFmtId="209" fontId="14" fillId="0" borderId="6" xfId="974" applyNumberFormat="1" applyFont="1" applyFill="1" applyBorder="1" applyAlignment="1">
      <alignment horizontal="center" vertical="center" wrapText="1"/>
    </xf>
    <xf numFmtId="209" fontId="14" fillId="0" borderId="2" xfId="974" applyNumberFormat="1" applyFont="1" applyFill="1" applyBorder="1" applyAlignment="1">
      <alignment horizontal="center" vertical="center" wrapText="1"/>
    </xf>
    <xf numFmtId="209" fontId="13" fillId="0" borderId="5" xfId="974" applyNumberFormat="1" applyFont="1" applyFill="1" applyBorder="1" applyAlignment="1">
      <alignment horizontal="center" vertical="center" wrapText="1"/>
    </xf>
    <xf numFmtId="209" fontId="13" fillId="0" borderId="10" xfId="974" applyNumberFormat="1" applyFont="1" applyFill="1" applyBorder="1" applyAlignment="1">
      <alignment horizontal="center" vertical="center" wrapText="1"/>
    </xf>
    <xf numFmtId="209" fontId="13" fillId="0" borderId="6" xfId="974" applyNumberFormat="1" applyFont="1" applyFill="1" applyBorder="1" applyAlignment="1">
      <alignment horizontal="center" vertical="center" wrapText="1"/>
    </xf>
    <xf numFmtId="210" fontId="10" fillId="0" borderId="5" xfId="974" applyNumberFormat="1" applyFont="1" applyFill="1" applyBorder="1" applyAlignment="1">
      <alignment horizontal="center" vertical="center" wrapText="1"/>
    </xf>
    <xf numFmtId="210" fontId="10" fillId="0" borderId="6" xfId="974" applyNumberFormat="1" applyFont="1" applyFill="1" applyBorder="1" applyAlignment="1">
      <alignment horizontal="center" vertical="center" wrapText="1"/>
    </xf>
    <xf numFmtId="209" fontId="15" fillId="0" borderId="5" xfId="974" applyNumberFormat="1" applyFont="1" applyFill="1" applyBorder="1" applyAlignment="1">
      <alignment horizontal="center" vertical="center" wrapText="1"/>
    </xf>
    <xf numFmtId="209" fontId="15" fillId="0" borderId="6" xfId="974" applyNumberFormat="1" applyFont="1" applyFill="1" applyBorder="1" applyAlignment="1">
      <alignment horizontal="center" vertical="center" wrapText="1"/>
    </xf>
    <xf numFmtId="209" fontId="17" fillId="0" borderId="2" xfId="974" applyNumberFormat="1" applyFont="1" applyFill="1" applyBorder="1" applyAlignment="1">
      <alignment horizontal="center" vertical="center"/>
    </xf>
    <xf numFmtId="209" fontId="12" fillId="0" borderId="2" xfId="974" applyNumberFormat="1" applyFont="1" applyFill="1" applyBorder="1" applyAlignment="1">
      <alignment horizontal="center" vertical="center" wrapText="1"/>
    </xf>
    <xf numFmtId="210" fontId="12" fillId="0" borderId="2" xfId="974" applyNumberFormat="1" applyFont="1" applyFill="1" applyBorder="1" applyAlignment="1">
      <alignment horizontal="center" vertical="center" wrapText="1"/>
    </xf>
    <xf numFmtId="0" fontId="13" fillId="0" borderId="5" xfId="1506" applyNumberFormat="1" applyFont="1" applyFill="1" applyBorder="1" applyAlignment="1" applyProtection="1">
      <alignment horizontal="center" vertical="center" wrapText="1"/>
    </xf>
    <xf numFmtId="0" fontId="13" fillId="0" borderId="6" xfId="1506" applyNumberFormat="1" applyFont="1" applyFill="1" applyBorder="1" applyAlignment="1" applyProtection="1">
      <alignment horizontal="center" vertical="center" wrapText="1"/>
    </xf>
    <xf numFmtId="0" fontId="13" fillId="0" borderId="10" xfId="1506" applyNumberFormat="1" applyFont="1" applyFill="1" applyBorder="1" applyAlignment="1" applyProtection="1">
      <alignment horizontal="center" vertical="center" wrapText="1"/>
    </xf>
    <xf numFmtId="209" fontId="10" fillId="0" borderId="4" xfId="974" applyNumberFormat="1" applyFont="1" applyFill="1" applyBorder="1" applyAlignment="1">
      <alignment horizontal="center" vertical="center" wrapText="1"/>
    </xf>
    <xf numFmtId="0" fontId="11" fillId="0" borderId="2" xfId="974" applyNumberFormat="1" applyFont="1" applyFill="1" applyBorder="1" applyAlignment="1">
      <alignment horizontal="center" vertical="center" wrapText="1"/>
    </xf>
    <xf numFmtId="209" fontId="12" fillId="0" borderId="7" xfId="974" applyNumberFormat="1" applyFont="1" applyFill="1" applyBorder="1" applyAlignment="1">
      <alignment horizontal="center" vertical="center" wrapText="1"/>
    </xf>
    <xf numFmtId="209" fontId="12" fillId="0" borderId="8" xfId="974" applyNumberFormat="1" applyFont="1" applyFill="1" applyBorder="1" applyAlignment="1">
      <alignment horizontal="center" vertical="center" wrapText="1"/>
    </xf>
    <xf numFmtId="209" fontId="12" fillId="0" borderId="4" xfId="974" applyNumberFormat="1" applyFont="1" applyFill="1" applyBorder="1" applyAlignment="1">
      <alignment horizontal="center" vertical="center" wrapText="1"/>
    </xf>
    <xf numFmtId="209" fontId="17" fillId="0" borderId="2" xfId="974" applyNumberFormat="1" applyFont="1" applyFill="1" applyBorder="1" applyAlignment="1">
      <alignment horizontal="center" vertical="center" wrapText="1"/>
    </xf>
    <xf numFmtId="209" fontId="13" fillId="0" borderId="9" xfId="1506" applyNumberFormat="1" applyFont="1" applyFill="1" applyBorder="1" applyAlignment="1" applyProtection="1">
      <alignment horizontal="center" vertical="center" wrapText="1"/>
    </xf>
    <xf numFmtId="209" fontId="13" fillId="0" borderId="11" xfId="1506" applyNumberFormat="1" applyFont="1" applyFill="1" applyBorder="1" applyAlignment="1" applyProtection="1">
      <alignment horizontal="center" vertical="center" wrapText="1"/>
    </xf>
    <xf numFmtId="209" fontId="13" fillId="0" borderId="12" xfId="1506" applyNumberFormat="1" applyFont="1" applyFill="1" applyBorder="1" applyAlignment="1" applyProtection="1">
      <alignment horizontal="center" vertical="center" wrapText="1"/>
    </xf>
    <xf numFmtId="209" fontId="7" fillId="0" borderId="0" xfId="974" applyNumberFormat="1" applyFont="1" applyFill="1" applyAlignment="1">
      <alignment horizontal="center"/>
    </xf>
    <xf numFmtId="209" fontId="8" fillId="0" borderId="0" xfId="974" applyNumberFormat="1" applyFont="1" applyFill="1" applyAlignment="1">
      <alignment horizontal="center" vertical="center" wrapText="1"/>
    </xf>
    <xf numFmtId="210" fontId="8" fillId="0" borderId="0" xfId="974" applyNumberFormat="1" applyFont="1" applyFill="1" applyAlignment="1">
      <alignment horizontal="center" vertical="center" wrapText="1"/>
    </xf>
    <xf numFmtId="209" fontId="9" fillId="0" borderId="0" xfId="974" applyNumberFormat="1" applyFont="1" applyFill="1" applyAlignment="1">
      <alignment horizontal="left" vertical="center" wrapText="1"/>
    </xf>
    <xf numFmtId="210" fontId="9" fillId="0" borderId="0" xfId="974" applyNumberFormat="1" applyFont="1" applyFill="1" applyAlignment="1">
      <alignment horizontal="left" vertical="center" wrapText="1"/>
    </xf>
    <xf numFmtId="209" fontId="10" fillId="0" borderId="7" xfId="974" applyNumberFormat="1" applyFont="1" applyFill="1" applyBorder="1" applyAlignment="1">
      <alignment horizontal="center" vertical="center" wrapText="1"/>
    </xf>
    <xf numFmtId="0" fontId="5" fillId="0" borderId="2" xfId="118" applyFont="1" applyBorder="1" applyAlignment="1">
      <alignment horizontal="center" vertical="center" wrapText="1"/>
    </xf>
    <xf numFmtId="0" fontId="5" fillId="0" borderId="3" xfId="118" applyFont="1" applyBorder="1" applyAlignment="1">
      <alignment horizontal="left" vertical="center" wrapText="1"/>
    </xf>
    <xf numFmtId="0" fontId="3" fillId="0" borderId="0" xfId="118" applyFont="1" applyAlignment="1">
      <alignment horizontal="center" vertical="center" wrapText="1"/>
    </xf>
    <xf numFmtId="0" fontId="4" fillId="0" borderId="0" xfId="118" applyFont="1" applyAlignment="1">
      <alignment horizontal="center" vertical="center" wrapText="1"/>
    </xf>
    <xf numFmtId="0" fontId="5" fillId="0" borderId="1" xfId="118" applyFont="1" applyBorder="1" applyAlignment="1">
      <alignment horizontal="left" vertical="center" wrapText="1"/>
    </xf>
  </cellXfs>
  <cellStyles count="2211">
    <cellStyle name="?鹎%U龡&amp;H?_x0008__x001c__x001c_?_x0007__x0001__x0001_" xfId="97"/>
    <cellStyle name="?鹎%U龡&amp;H?_x0008_e_x0005_9_x0006__x0007__x0001__x0001_" xfId="80"/>
    <cellStyle name="_20100326高清市院遂宁检察院1080P配置清单26日改" xfId="87"/>
    <cellStyle name="_Book1" xfId="99"/>
    <cellStyle name="_Book1 2" xfId="100"/>
    <cellStyle name="_Book1 3" xfId="107"/>
    <cellStyle name="_Book1_1" xfId="84"/>
    <cellStyle name="_Book1_1 2" xfId="92"/>
    <cellStyle name="_Book1_1 3" xfId="110"/>
    <cellStyle name="_Book1_1 4" xfId="119"/>
    <cellStyle name="_Book1_1_Book1" xfId="88"/>
    <cellStyle name="_Book1_2" xfId="121"/>
    <cellStyle name="_Book1_2 2" xfId="9"/>
    <cellStyle name="_Book1_2 3" xfId="79"/>
    <cellStyle name="_Book1_2 4" xfId="125"/>
    <cellStyle name="_Book1_2_Book1" xfId="127"/>
    <cellStyle name="_Book1_3" xfId="130"/>
    <cellStyle name="_Book1_3 2" xfId="132"/>
    <cellStyle name="_Book1_3_Book1" xfId="133"/>
    <cellStyle name="_Book1_4" xfId="134"/>
    <cellStyle name="_Book1_Book1" xfId="138"/>
    <cellStyle name="_Book1_金融业务培训人员情况表" xfId="141"/>
    <cellStyle name="_ET_STYLE_NoName_00_" xfId="143"/>
    <cellStyle name="_ET_STYLE_NoName_00_ 2" xfId="139"/>
    <cellStyle name="_ET_STYLE_NoName_00_ 3" xfId="144"/>
    <cellStyle name="_ET_STYLE_NoName_00__Book1" xfId="147"/>
    <cellStyle name="_ET_STYLE_NoName_00__Book1 2" xfId="151"/>
    <cellStyle name="_ET_STYLE_NoName_00__Book1 3" xfId="153"/>
    <cellStyle name="_ET_STYLE_NoName_00__Book1_1" xfId="154"/>
    <cellStyle name="_ET_STYLE_NoName_00__Book1_1 2" xfId="157"/>
    <cellStyle name="_ET_STYLE_NoName_00__Book1_1 3" xfId="159"/>
    <cellStyle name="_ET_STYLE_NoName_00__Book1_1 4" xfId="160"/>
    <cellStyle name="_ET_STYLE_NoName_00__Book1_1_县公司" xfId="161"/>
    <cellStyle name="_ET_STYLE_NoName_00__Book1_1_银行账户情况表_2010年12月" xfId="164"/>
    <cellStyle name="_ET_STYLE_NoName_00__Book1_2" xfId="167"/>
    <cellStyle name="_ET_STYLE_NoName_00__Book1_县公司" xfId="168"/>
    <cellStyle name="_ET_STYLE_NoName_00__Book1_银行账户情况表_2010年12月" xfId="169"/>
    <cellStyle name="_ET_STYLE_NoName_00__Sheet3" xfId="25"/>
    <cellStyle name="_ET_STYLE_NoName_00__建行" xfId="177"/>
    <cellStyle name="_ET_STYLE_NoName_00__县公司" xfId="44"/>
    <cellStyle name="_ET_STYLE_NoName_00__银行账户情况表_2010年12月" xfId="178"/>
    <cellStyle name="_ET_STYLE_NoName_00__云南水利电力有限公司" xfId="181"/>
    <cellStyle name="_Sheet1" xfId="186"/>
    <cellStyle name="_Sheet1_Book1" xfId="187"/>
    <cellStyle name="_Sheet3 (5)" xfId="189"/>
    <cellStyle name="_Sheet3 (6)" xfId="193"/>
    <cellStyle name="_本部汇总" xfId="195"/>
    <cellStyle name="_南方电网" xfId="196"/>
    <cellStyle name="_弱电系统设备配置报价清单" xfId="75"/>
    <cellStyle name="0,0_x000d__x000a_NA_x000d__x000a_" xfId="34"/>
    <cellStyle name="20% - Accent1" xfId="198"/>
    <cellStyle name="20% - Accent1 2" xfId="205"/>
    <cellStyle name="20% - Accent2" xfId="211"/>
    <cellStyle name="20% - Accent2 2" xfId="214"/>
    <cellStyle name="20% - Accent3" xfId="219"/>
    <cellStyle name="20% - Accent3 2" xfId="56"/>
    <cellStyle name="20% - Accent4" xfId="223"/>
    <cellStyle name="20% - Accent4 2" xfId="225"/>
    <cellStyle name="20% - Accent5" xfId="229"/>
    <cellStyle name="20% - Accent5 2" xfId="230"/>
    <cellStyle name="20% - Accent6" xfId="234"/>
    <cellStyle name="20% - Accent6 2" xfId="237"/>
    <cellStyle name="20% - 强调文字颜色 1 2" xfId="239"/>
    <cellStyle name="20% - 强调文字颜色 1 2 2" xfId="240"/>
    <cellStyle name="20% - 强调文字颜色 1 2 2 2" xfId="243"/>
    <cellStyle name="20% - 强调文字颜色 1 2 2 3" xfId="245"/>
    <cellStyle name="20% - 强调文字颜色 1 2 2 4" xfId="247"/>
    <cellStyle name="20% - 强调文字颜色 1 2 2 5" xfId="249"/>
    <cellStyle name="20% - 强调文字颜色 1 2 3" xfId="252"/>
    <cellStyle name="20% - 强调文字颜色 1 2 3 2" xfId="256"/>
    <cellStyle name="20% - 强调文字颜色 1 2 4" xfId="258"/>
    <cellStyle name="20% - 强调文字颜色 1 2 5" xfId="261"/>
    <cellStyle name="20% - 强调文字颜色 1 2 6" xfId="263"/>
    <cellStyle name="20% - 强调文字颜色 1 2 7" xfId="267"/>
    <cellStyle name="20% - 强调文字颜色 1 3" xfId="206"/>
    <cellStyle name="20% - 强调文字颜色 1 3 2" xfId="166"/>
    <cellStyle name="20% - 强调文字颜色 1 4" xfId="270"/>
    <cellStyle name="20% - 强调文字颜色 1 4 2" xfId="271"/>
    <cellStyle name="20% - 强调文字颜色 2 2" xfId="273"/>
    <cellStyle name="20% - 强调文字颜色 2 2 2" xfId="274"/>
    <cellStyle name="20% - 强调文字颜色 2 2 2 2" xfId="279"/>
    <cellStyle name="20% - 强调文字颜色 2 2 2 3" xfId="282"/>
    <cellStyle name="20% - 强调文字颜色 2 2 2 4" xfId="283"/>
    <cellStyle name="20% - 强调文字颜色 2 2 2 5" xfId="284"/>
    <cellStyle name="20% - 强调文字颜色 2 2 3" xfId="285"/>
    <cellStyle name="20% - 强调文字颜色 2 2 3 2" xfId="287"/>
    <cellStyle name="20% - 强调文字颜色 2 2 4" xfId="290"/>
    <cellStyle name="20% - 强调文字颜色 2 2 5" xfId="291"/>
    <cellStyle name="20% - 强调文字颜色 2 2 6" xfId="293"/>
    <cellStyle name="20% - 强调文字颜色 2 2 7" xfId="294"/>
    <cellStyle name="20% - 强调文字颜色 2 3" xfId="215"/>
    <cellStyle name="20% - 强调文字颜色 2 3 2" xfId="297"/>
    <cellStyle name="20% - 强调文字颜色 2 4" xfId="300"/>
    <cellStyle name="20% - 强调文字颜色 2 4 2" xfId="39"/>
    <cellStyle name="20% - 强调文字颜色 3 2" xfId="137"/>
    <cellStyle name="20% - 强调文字颜色 3 2 2" xfId="302"/>
    <cellStyle name="20% - 强调文字颜色 3 2 2 2" xfId="308"/>
    <cellStyle name="20% - 强调文字颜色 3 2 2 3" xfId="202"/>
    <cellStyle name="20% - 强调文字颜色 3 2 2 4" xfId="209"/>
    <cellStyle name="20% - 强调文字颜色 3 2 2 5" xfId="217"/>
    <cellStyle name="20% - 强调文字颜色 3 2 3" xfId="309"/>
    <cellStyle name="20% - 强调文字颜色 3 2 3 2" xfId="312"/>
    <cellStyle name="20% - 强调文字颜色 3 2 4" xfId="313"/>
    <cellStyle name="20% - 强调文字颜色 3 2 5" xfId="314"/>
    <cellStyle name="20% - 强调文字颜色 3 2 6" xfId="315"/>
    <cellStyle name="20% - 强调文字颜色 3 2 7" xfId="272"/>
    <cellStyle name="20% - 强调文字颜色 3 3" xfId="57"/>
    <cellStyle name="20% - 强调文字颜色 3 3 2" xfId="73"/>
    <cellStyle name="20% - 强调文字颜色 3 4" xfId="318"/>
    <cellStyle name="20% - 强调文字颜色 3 4 2" xfId="320"/>
    <cellStyle name="20% - 强调文字颜色 4 2" xfId="323"/>
    <cellStyle name="20% - 强调文字颜色 4 2 2" xfId="324"/>
    <cellStyle name="20% - 强调文字颜色 4 2 2 2" xfId="85"/>
    <cellStyle name="20% - 强调文字颜色 4 2 2 3" xfId="122"/>
    <cellStyle name="20% - 强调文字颜色 4 2 2 4" xfId="131"/>
    <cellStyle name="20% - 强调文字颜色 4 2 2 5" xfId="135"/>
    <cellStyle name="20% - 强调文字颜色 4 2 3" xfId="326"/>
    <cellStyle name="20% - 强调文字颜色 4 2 3 2" xfId="328"/>
    <cellStyle name="20% - 强调文字颜色 4 2 4" xfId="329"/>
    <cellStyle name="20% - 强调文字颜色 4 2 5" xfId="162"/>
    <cellStyle name="20% - 强调文字颜色 4 2 6" xfId="330"/>
    <cellStyle name="20% - 强调文字颜色 4 2 7" xfId="331"/>
    <cellStyle name="20% - 强调文字颜色 4 3" xfId="226"/>
    <cellStyle name="20% - 强调文字颜色 4 3 2" xfId="332"/>
    <cellStyle name="20% - 强调文字颜色 4 4" xfId="334"/>
    <cellStyle name="20% - 强调文字颜色 4 4 2" xfId="33"/>
    <cellStyle name="20% - 强调文字颜色 5 2" xfId="336"/>
    <cellStyle name="20% - 强调文字颜色 5 2 2" xfId="105"/>
    <cellStyle name="20% - 强调文字颜色 5 2 2 2" xfId="340"/>
    <cellStyle name="20% - 强调文字颜色 5 2 2 3" xfId="343"/>
    <cellStyle name="20% - 强调文字颜色 5 2 2 4" xfId="347"/>
    <cellStyle name="20% - 强调文字颜色 5 2 2 5" xfId="351"/>
    <cellStyle name="20% - 强调文字颜色 5 2 3" xfId="353"/>
    <cellStyle name="20% - 强调文字颜色 5 2 3 2" xfId="355"/>
    <cellStyle name="20% - 强调文字颜色 5 2 4" xfId="357"/>
    <cellStyle name="20% - 强调文字颜色 5 2 5" xfId="359"/>
    <cellStyle name="20% - 强调文字颜色 5 2 6" xfId="361"/>
    <cellStyle name="20% - 强调文字颜色 5 2 7" xfId="362"/>
    <cellStyle name="20% - 强调文字颜色 5 3" xfId="231"/>
    <cellStyle name="20% - 强调文字颜色 5 3 2" xfId="363"/>
    <cellStyle name="20% - 强调文字颜色 5 4" xfId="365"/>
    <cellStyle name="20% - 强调文字颜色 5 4 2" xfId="208"/>
    <cellStyle name="20% - 强调文字颜色 6 2" xfId="367"/>
    <cellStyle name="20% - 强调文字颜色 6 2 2" xfId="372"/>
    <cellStyle name="20% - 强调文字颜色 6 2 2 2" xfId="374"/>
    <cellStyle name="20% - 强调文字颜色 6 2 2 3" xfId="375"/>
    <cellStyle name="20% - 强调文字颜色 6 2 2 4" xfId="376"/>
    <cellStyle name="20% - 强调文字颜色 6 2 2 5" xfId="377"/>
    <cellStyle name="20% - 强调文字颜色 6 2 3" xfId="380"/>
    <cellStyle name="20% - 强调文字颜色 6 2 3 2" xfId="381"/>
    <cellStyle name="20% - 强调文字颜色 6 2 4" xfId="382"/>
    <cellStyle name="20% - 强调文字颜色 6 2 5" xfId="384"/>
    <cellStyle name="20% - 强调文字颜色 6 2 6" xfId="387"/>
    <cellStyle name="20% - 强调文字颜色 6 2 7" xfId="156"/>
    <cellStyle name="20% - 强调文字颜色 6 3" xfId="238"/>
    <cellStyle name="20% - 强调文字颜色 6 3 2" xfId="184"/>
    <cellStyle name="20% - 强调文字颜色 6 4" xfId="390"/>
    <cellStyle name="20% - 强调文字颜色 6 4 2" xfId="396"/>
    <cellStyle name="20% - 着色 1" xfId="64"/>
    <cellStyle name="20% - 着色 1 2" xfId="43"/>
    <cellStyle name="20% - 着色 1 3" xfId="399"/>
    <cellStyle name="20% - 着色 1 4" xfId="370"/>
    <cellStyle name="20% - 着色 1 5" xfId="378"/>
    <cellStyle name="20% - 着色 2" xfId="67"/>
    <cellStyle name="20% - 着色 2 2" xfId="405"/>
    <cellStyle name="20% - 着色 2 3" xfId="411"/>
    <cellStyle name="20% - 着色 2 4" xfId="182"/>
    <cellStyle name="20% - 着色 2 5" xfId="412"/>
    <cellStyle name="20% - 着色 3" xfId="72"/>
    <cellStyle name="20% - 着色 3 2" xfId="416"/>
    <cellStyle name="20% - 着色 3 3" xfId="418"/>
    <cellStyle name="20% - 着色 3 4" xfId="393"/>
    <cellStyle name="20% - 着色 3 5" xfId="51"/>
    <cellStyle name="20% - 着色 4" xfId="421"/>
    <cellStyle name="20% - 着色 4 2" xfId="423"/>
    <cellStyle name="20% - 着色 4 3" xfId="424"/>
    <cellStyle name="20% - 着色 4 4" xfId="430"/>
    <cellStyle name="20% - 着色 4 5" xfId="434"/>
    <cellStyle name="20% - 着色 5" xfId="83"/>
    <cellStyle name="20% - 着色 5 2" xfId="91"/>
    <cellStyle name="20% - 着色 5 3" xfId="109"/>
    <cellStyle name="20% - 着色 5 4" xfId="117"/>
    <cellStyle name="20% - 着色 5 5" xfId="437"/>
    <cellStyle name="20% - 着色 6" xfId="120"/>
    <cellStyle name="20% - 着色 6 2" xfId="8"/>
    <cellStyle name="20% - 着色 6 3" xfId="78"/>
    <cellStyle name="20% - 着色 6 4" xfId="123"/>
    <cellStyle name="20% - 着色 6 5" xfId="438"/>
    <cellStyle name="40% - Accent1" xfId="90"/>
    <cellStyle name="40% - Accent1 2" xfId="440"/>
    <cellStyle name="40% - Accent2" xfId="108"/>
    <cellStyle name="40% - Accent2 2" xfId="441"/>
    <cellStyle name="40% - Accent3" xfId="116"/>
    <cellStyle name="40% - Accent3 2" xfId="442"/>
    <cellStyle name="40% - Accent4" xfId="436"/>
    <cellStyle name="40% - Accent4 2" xfId="281"/>
    <cellStyle name="40% - Accent5" xfId="445"/>
    <cellStyle name="40% - Accent5 2" xfId="447"/>
    <cellStyle name="40% - Accent6" xfId="449"/>
    <cellStyle name="40% - Accent6 2" xfId="451"/>
    <cellStyle name="40% - 强调文字颜色 1 2" xfId="452"/>
    <cellStyle name="40% - 强调文字颜色 1 2 2" xfId="453"/>
    <cellStyle name="40% - 强调文字颜色 1 2 2 2" xfId="145"/>
    <cellStyle name="40% - 强调文字颜色 1 2 2 3" xfId="458"/>
    <cellStyle name="40% - 强调文字颜色 1 2 2 4" xfId="459"/>
    <cellStyle name="40% - 强调文字颜色 1 2 2 5" xfId="460"/>
    <cellStyle name="40% - 强调文字颜色 1 2 3" xfId="463"/>
    <cellStyle name="40% - 强调文字颜色 1 2 3 2" xfId="292"/>
    <cellStyle name="40% - 强调文字颜色 1 2 4" xfId="192"/>
    <cellStyle name="40% - 强调文字颜色 1 2 5" xfId="465"/>
    <cellStyle name="40% - 强调文字颜色 1 2 6" xfId="466"/>
    <cellStyle name="40% - 强调文字颜色 1 2 7" xfId="468"/>
    <cellStyle name="40% - 强调文字颜色 1 3" xfId="471"/>
    <cellStyle name="40% - 强调文字颜色 1 3 2" xfId="473"/>
    <cellStyle name="40% - 强调文字颜色 1 4" xfId="475"/>
    <cellStyle name="40% - 强调文字颜色 1 4 2" xfId="477"/>
    <cellStyle name="40% - 强调文字颜色 2 2" xfId="250"/>
    <cellStyle name="40% - 强调文字颜色 2 2 2" xfId="253"/>
    <cellStyle name="40% - 强调文字颜色 2 2 2 2" xfId="478"/>
    <cellStyle name="40% - 强调文字颜色 2 2 2 3" xfId="480"/>
    <cellStyle name="40% - 强调文字颜色 2 2 2 4" xfId="484"/>
    <cellStyle name="40% - 强调文字颜色 2 2 2 5" xfId="486"/>
    <cellStyle name="40% - 强调文字颜色 2 2 3" xfId="487"/>
    <cellStyle name="40% - 强调文字颜色 2 2 3 2" xfId="488"/>
    <cellStyle name="40% - 强调文字颜色 2 2 4" xfId="489"/>
    <cellStyle name="40% - 强调文字颜色 2 2 5" xfId="490"/>
    <cellStyle name="40% - 强调文字颜色 2 2 6" xfId="492"/>
    <cellStyle name="40% - 强调文字颜色 2 2 7" xfId="241"/>
    <cellStyle name="40% - 强调文字颜色 2 3" xfId="257"/>
    <cellStyle name="40% - 强调文字颜色 2 3 2" xfId="494"/>
    <cellStyle name="40% - 强调文字颜色 2 4" xfId="260"/>
    <cellStyle name="40% - 强调文字颜色 2 4 2" xfId="495"/>
    <cellStyle name="40% - 强调文字颜色 3 2" xfId="496"/>
    <cellStyle name="40% - 强调文字颜色 3 2 2" xfId="498"/>
    <cellStyle name="40% - 强调文字颜色 3 2 2 2" xfId="504"/>
    <cellStyle name="40% - 强调文字颜色 3 2 2 3" xfId="506"/>
    <cellStyle name="40% - 强调文字颜色 3 2 2 4" xfId="510"/>
    <cellStyle name="40% - 强调文字颜色 3 2 2 5" xfId="276"/>
    <cellStyle name="40% - 强调文字颜色 3 2 3" xfId="514"/>
    <cellStyle name="40% - 强调文字颜色 3 2 3 2" xfId="515"/>
    <cellStyle name="40% - 强调文字颜色 3 2 4" xfId="502"/>
    <cellStyle name="40% - 强调文字颜色 3 2 5" xfId="505"/>
    <cellStyle name="40% - 强调文字颜色 3 2 6" xfId="509"/>
    <cellStyle name="40% - 强调文字颜色 3 2 7" xfId="275"/>
    <cellStyle name="40% - 强调文字颜色 3 3" xfId="516"/>
    <cellStyle name="40% - 强调文字颜色 3 3 2" xfId="519"/>
    <cellStyle name="40% - 强调文字颜色 3 4" xfId="521"/>
    <cellStyle name="40% - 强调文字颜色 3 4 2" xfId="522"/>
    <cellStyle name="40% - 强调文字颜色 4 2" xfId="41"/>
    <cellStyle name="40% - 强调文字颜色 4 2 2" xfId="128"/>
    <cellStyle name="40% - 强调文字颜色 4 2 2 2" xfId="523"/>
    <cellStyle name="40% - 强调文字颜色 4 2 2 3" xfId="524"/>
    <cellStyle name="40% - 强调文字颜色 4 2 2 4" xfId="525"/>
    <cellStyle name="40% - 强调文字颜色 4 2 2 5" xfId="527"/>
    <cellStyle name="40% - 强调文字颜色 4 2 3" xfId="149"/>
    <cellStyle name="40% - 强调文字颜色 4 2 3 2" xfId="59"/>
    <cellStyle name="40% - 强调文字颜色 4 2 4" xfId="152"/>
    <cellStyle name="40% - 强调文字颜色 4 2 5" xfId="86"/>
    <cellStyle name="40% - 强调文字颜色 4 2 6" xfId="528"/>
    <cellStyle name="40% - 强调文字颜色 4 2 7" xfId="303"/>
    <cellStyle name="40% - 强调文字颜色 4 3" xfId="397"/>
    <cellStyle name="40% - 强调文字颜色 4 3 2" xfId="60"/>
    <cellStyle name="40% - 强调文字颜色 4 4" xfId="368"/>
    <cellStyle name="40% - 强调文字颜色 4 4 2" xfId="373"/>
    <cellStyle name="40% - 强调文字颜色 5 2" xfId="403"/>
    <cellStyle name="40% - 强调文字颜色 5 2 2" xfId="173"/>
    <cellStyle name="40% - 强调文字颜色 5 2 2 2" xfId="429"/>
    <cellStyle name="40% - 强调文字颜色 5 2 2 3" xfId="432"/>
    <cellStyle name="40% - 强调文字颜色 5 2 2 4" xfId="530"/>
    <cellStyle name="40% - 强调文字颜色 5 2 2 5" xfId="532"/>
    <cellStyle name="40% - 强调文字颜色 5 2 3" xfId="537"/>
    <cellStyle name="40% - 强调文字颜色 5 2 3 2" xfId="115"/>
    <cellStyle name="40% - 强调文字颜色 5 2 4" xfId="539"/>
    <cellStyle name="40% - 强调文字颜色 5 2 5" xfId="540"/>
    <cellStyle name="40% - 强调文字颜色 5 2 6" xfId="541"/>
    <cellStyle name="40% - 强调文字颜色 5 2 7" xfId="325"/>
    <cellStyle name="40% - 强调文字颜色 5 3" xfId="408"/>
    <cellStyle name="40% - 强调文字颜色 5 3 2" xfId="482"/>
    <cellStyle name="40% - 强调文字颜色 5 4" xfId="180"/>
    <cellStyle name="40% - 强调文字颜色 5 4 2" xfId="544"/>
    <cellStyle name="40% - 强调文字颜色 6 2" xfId="414"/>
    <cellStyle name="40% - 强调文字颜色 6 2 2" xfId="546"/>
    <cellStyle name="40% - 强调文字颜色 6 2 2 2" xfId="551"/>
    <cellStyle name="40% - 强调文字颜色 6 2 2 3" xfId="457"/>
    <cellStyle name="40% - 强调文字颜色 6 2 2 4" xfId="462"/>
    <cellStyle name="40% - 强调文字颜色 6 2 2 5" xfId="191"/>
    <cellStyle name="40% - 强调文字颜色 6 2 3" xfId="556"/>
    <cellStyle name="40% - 强调文字颜色 6 2 3 2" xfId="559"/>
    <cellStyle name="40% - 强调文字颜色 6 2 4" xfId="563"/>
    <cellStyle name="40% - 强调文字颜色 6 2 5" xfId="566"/>
    <cellStyle name="40% - 强调文字颜色 6 2 6" xfId="103"/>
    <cellStyle name="40% - 强调文字颜色 6 2 7" xfId="106"/>
    <cellStyle name="40% - 强调文字颜色 6 3" xfId="417"/>
    <cellStyle name="40% - 强调文字颜色 6 3 2" xfId="567"/>
    <cellStyle name="40% - 强调文字颜色 6 4" xfId="391"/>
    <cellStyle name="40% - 强调文字颜色 6 4 2" xfId="21"/>
    <cellStyle name="40% - 着色 1" xfId="102"/>
    <cellStyle name="40% - 着色 1 2" xfId="569"/>
    <cellStyle name="40% - 着色 1 3" xfId="570"/>
    <cellStyle name="40% - 着色 1 4" xfId="571"/>
    <cellStyle name="40% - 着色 2" xfId="104"/>
    <cellStyle name="40% - 着色 2 2" xfId="338"/>
    <cellStyle name="40% - 着色 2 3" xfId="342"/>
    <cellStyle name="40% - 着色 2 4" xfId="344"/>
    <cellStyle name="40% - 着色 2 5" xfId="349"/>
    <cellStyle name="40% - 着色 3" xfId="352"/>
    <cellStyle name="40% - 着色 3 2" xfId="354"/>
    <cellStyle name="40% - 着色 3 3" xfId="36"/>
    <cellStyle name="40% - 着色 3 4" xfId="26"/>
    <cellStyle name="40% - 着色 3 5" xfId="19"/>
    <cellStyle name="40% - 着色 4" xfId="356"/>
    <cellStyle name="40% - 着色 4 2" xfId="383"/>
    <cellStyle name="40% - 着色 4 3" xfId="385"/>
    <cellStyle name="40% - 着色 4 4" xfId="155"/>
    <cellStyle name="40% - 着色 4 5" xfId="158"/>
    <cellStyle name="40% - 着色 5" xfId="358"/>
    <cellStyle name="40% - 着色 5 2" xfId="49"/>
    <cellStyle name="40% - 着色 5 3" xfId="573"/>
    <cellStyle name="40% - 着色 5 4" xfId="577"/>
    <cellStyle name="40% - 着色 6" xfId="360"/>
    <cellStyle name="40% - 着色 6 2" xfId="581"/>
    <cellStyle name="40% - 着色 6 3" xfId="583"/>
    <cellStyle name="40% - 着色 6 4" xfId="500"/>
    <cellStyle name="40% - 着色 6 5" xfId="512"/>
    <cellStyle name="60% - Accent1" xfId="584"/>
    <cellStyle name="60% - Accent1 2" xfId="289"/>
    <cellStyle name="60% - Accent2" xfId="585"/>
    <cellStyle name="60% - Accent2 2" xfId="586"/>
    <cellStyle name="60% - Accent3" xfId="587"/>
    <cellStyle name="60% - Accent3 2" xfId="588"/>
    <cellStyle name="60% - Accent4" xfId="590"/>
    <cellStyle name="60% - Accent4 2" xfId="591"/>
    <cellStyle name="60% - Accent5" xfId="593"/>
    <cellStyle name="60% - Accent5 2" xfId="596"/>
    <cellStyle name="60% - Accent6" xfId="598"/>
    <cellStyle name="60% - Accent6 2" xfId="600"/>
    <cellStyle name="60% - 强调文字颜色 1 2" xfId="316"/>
    <cellStyle name="60% - 强调文字颜色 1 2 2" xfId="319"/>
    <cellStyle name="60% - 强调文字颜色 1 2 2 2" xfId="601"/>
    <cellStyle name="60% - 强调文字颜色 1 2 2 3" xfId="594"/>
    <cellStyle name="60% - 强调文字颜色 1 2 2 4" xfId="603"/>
    <cellStyle name="60% - 强调文字颜色 1 2 2 5" xfId="605"/>
    <cellStyle name="60% - 强调文字颜色 1 2 3" xfId="606"/>
    <cellStyle name="60% - 强调文字颜色 1 2 3 2" xfId="607"/>
    <cellStyle name="60% - 强调文字颜色 1 2 4" xfId="327"/>
    <cellStyle name="60% - 强调文字颜色 1 2 5" xfId="94"/>
    <cellStyle name="60% - 强调文字颜色 1 2 6" xfId="608"/>
    <cellStyle name="60% - 强调文字颜色 1 2 7" xfId="321"/>
    <cellStyle name="60% - 强调文字颜色 1 3" xfId="609"/>
    <cellStyle name="60% - 强调文字颜色 1 3 2" xfId="610"/>
    <cellStyle name="60% - 强调文字颜色 1 4" xfId="286"/>
    <cellStyle name="60% - 强调文字颜色 1 4 2" xfId="611"/>
    <cellStyle name="60% - 强调文字颜色 2 2" xfId="333"/>
    <cellStyle name="60% - 强调文字颜色 2 2 2" xfId="32"/>
    <cellStyle name="60% - 强调文字颜色 2 2 2 2" xfId="35"/>
    <cellStyle name="60% - 强调文字颜色 2 2 2 3" xfId="37"/>
    <cellStyle name="60% - 强调文字颜色 2 2 2 4" xfId="28"/>
    <cellStyle name="60% - 强调文字颜色 2 2 2 5" xfId="242"/>
    <cellStyle name="60% - 强调文字颜色 2 2 3" xfId="612"/>
    <cellStyle name="60% - 强调文字颜色 2 2 3 2" xfId="220"/>
    <cellStyle name="60% - 强调文字颜色 2 2 4" xfId="188"/>
    <cellStyle name="60% - 强调文字颜色 2 2 5" xfId="613"/>
    <cellStyle name="60% - 强调文字颜色 2 2 6" xfId="547"/>
    <cellStyle name="60% - 强调文字颜色 2 2 7" xfId="454"/>
    <cellStyle name="60% - 强调文字颜色 2 3" xfId="24"/>
    <cellStyle name="60% - 强调文字颜色 2 3 2" xfId="615"/>
    <cellStyle name="60% - 强调文字颜色 2 4" xfId="616"/>
    <cellStyle name="60% - 强调文字颜色 2 4 2" xfId="617"/>
    <cellStyle name="60% - 强调文字颜色 3 2" xfId="364"/>
    <cellStyle name="60% - 强调文字颜色 3 2 2" xfId="207"/>
    <cellStyle name="60% - 强调文字颜色 3 2 2 2" xfId="212"/>
    <cellStyle name="60% - 强调文字颜色 3 2 2 3" xfId="298"/>
    <cellStyle name="60% - 强调文字颜色 3 2 2 4" xfId="618"/>
    <cellStyle name="60% - 强调文字颜色 3 2 2 5" xfId="278"/>
    <cellStyle name="60% - 强调文字颜色 3 2 3" xfId="216"/>
    <cellStyle name="60% - 强调文字颜色 3 2 3 2" xfId="54"/>
    <cellStyle name="60% - 强调文字颜色 3 2 4" xfId="221"/>
    <cellStyle name="60% - 强调文字颜色 3 2 5" xfId="227"/>
    <cellStyle name="60% - 强调文字颜色 3 2 6" xfId="232"/>
    <cellStyle name="60% - 强调文字颜色 3 2 7" xfId="254"/>
    <cellStyle name="60% - 强调文字颜色 3 3" xfId="619"/>
    <cellStyle name="60% - 强调文字颜色 3 3 2" xfId="620"/>
    <cellStyle name="60% - 强调文字颜色 3 4" xfId="621"/>
    <cellStyle name="60% - 强调文字颜色 3 4 2" xfId="622"/>
    <cellStyle name="60% - 强调文字颜色 4 2" xfId="389"/>
    <cellStyle name="60% - 强调文字颜色 4 2 2" xfId="392"/>
    <cellStyle name="60% - 强调文字颜色 4 2 2 2" xfId="22"/>
    <cellStyle name="60% - 强调文字颜色 4 2 2 3" xfId="624"/>
    <cellStyle name="60% - 强调文字颜色 4 2 2 4" xfId="626"/>
    <cellStyle name="60% - 强调文字颜色 4 2 2 5" xfId="306"/>
    <cellStyle name="60% - 强调文字颜色 4 2 3" xfId="50"/>
    <cellStyle name="60% - 强调文字颜色 4 2 3 2" xfId="627"/>
    <cellStyle name="60% - 强调文字颜色 4 2 4" xfId="629"/>
    <cellStyle name="60% - 强调文字颜色 4 2 5" xfId="579"/>
    <cellStyle name="60% - 强调文字颜色 4 2 6" xfId="582"/>
    <cellStyle name="60% - 强调文字颜色 4 2 7" xfId="499"/>
    <cellStyle name="60% - 强调文字颜色 4 3" xfId="175"/>
    <cellStyle name="60% - 强调文字颜色 4 3 2" xfId="427"/>
    <cellStyle name="60% - 强调文字颜色 4 4" xfId="535"/>
    <cellStyle name="60% - 强调文字颜色 4 4 2" xfId="112"/>
    <cellStyle name="60% - 强调文字颜色 5 2" xfId="479"/>
    <cellStyle name="60% - 强调文字颜色 5 2 2" xfId="602"/>
    <cellStyle name="60% - 强调文字颜色 5 2 2 2" xfId="65"/>
    <cellStyle name="60% - 强调文字颜色 5 2 2 3" xfId="70"/>
    <cellStyle name="60% - 强调文字颜色 5 2 2 4" xfId="420"/>
    <cellStyle name="60% - 强调文字颜色 5 2 2 5" xfId="82"/>
    <cellStyle name="60% - 强调文字颜色 5 2 3" xfId="604"/>
    <cellStyle name="60% - 强调文字颜色 5 2 3 2" xfId="630"/>
    <cellStyle name="60% - 强调文字颜色 5 2 4" xfId="632"/>
    <cellStyle name="60% - 强调文字颜色 5 2 5" xfId="634"/>
    <cellStyle name="60% - 强调文字颜色 5 2 6" xfId="636"/>
    <cellStyle name="60% - 强调文字颜色 5 2 7" xfId="129"/>
    <cellStyle name="60% - 强调文字颜色 5 3" xfId="481"/>
    <cellStyle name="60% - 强调文字颜色 5 3 2" xfId="637"/>
    <cellStyle name="60% - 强调文字颜色 5 4" xfId="485"/>
    <cellStyle name="60% - 强调文字颜色 5 4 2" xfId="20"/>
    <cellStyle name="60% - 强调文字颜色 6 2" xfId="638"/>
    <cellStyle name="60% - 强调文字颜色 6 2 2" xfId="639"/>
    <cellStyle name="60% - 强调文字颜色 6 2 2 2" xfId="259"/>
    <cellStyle name="60% - 强调文字颜色 6 2 2 3" xfId="262"/>
    <cellStyle name="60% - 强调文字颜色 6 2 2 4" xfId="265"/>
    <cellStyle name="60% - 强调文字颜色 6 2 2 5" xfId="337"/>
    <cellStyle name="60% - 强调文字颜色 6 2 3" xfId="640"/>
    <cellStyle name="60% - 强调文字颜色 6 2 3 2" xfId="520"/>
    <cellStyle name="60% - 强调文字颜色 6 2 4" xfId="366"/>
    <cellStyle name="60% - 强调文字颜色 6 2 5" xfId="235"/>
    <cellStyle name="60% - 强调文字颜色 6 2 6" xfId="388"/>
    <cellStyle name="60% - 强调文字颜色 6 2 7" xfId="174"/>
    <cellStyle name="60% - 强调文字颜色 6 3" xfId="543"/>
    <cellStyle name="60% - 强调文字颜色 6 3 2" xfId="18"/>
    <cellStyle name="60% - 强调文字颜色 6 4" xfId="163"/>
    <cellStyle name="60% - 强调文字颜色 6 4 2" xfId="194"/>
    <cellStyle name="60% - 着色 1" xfId="642"/>
    <cellStyle name="60% - 着色 1 2" xfId="644"/>
    <cellStyle name="60% - 着色 1 3" xfId="645"/>
    <cellStyle name="60% - 着色 1 4" xfId="646"/>
    <cellStyle name="60% - 着色 1 5" xfId="647"/>
    <cellStyle name="60% - 着色 2" xfId="7"/>
    <cellStyle name="60% - 着色 2 2" xfId="554"/>
    <cellStyle name="60% - 着色 2 3" xfId="561"/>
    <cellStyle name="60% - 着色 2 4" xfId="565"/>
    <cellStyle name="60% - 着色 2 5" xfId="101"/>
    <cellStyle name="60% - 着色 3" xfId="649"/>
    <cellStyle name="60% - 着色 3 2" xfId="652"/>
    <cellStyle name="60% - 着色 3 3" xfId="654"/>
    <cellStyle name="60% - 着色 3 4" xfId="655"/>
    <cellStyle name="60% - 着色 3 5" xfId="656"/>
    <cellStyle name="60% - 着色 4" xfId="657"/>
    <cellStyle name="60% - 着色 4 2" xfId="623"/>
    <cellStyle name="60% - 着色 4 3" xfId="625"/>
    <cellStyle name="60% - 着色 4 4" xfId="304"/>
    <cellStyle name="60% - 着色 4 5" xfId="200"/>
    <cellStyle name="60% - 着色 5" xfId="658"/>
    <cellStyle name="60% - 着色 5 2" xfId="659"/>
    <cellStyle name="60% - 着色 5 3" xfId="660"/>
    <cellStyle name="60% - 着色 5 4" xfId="310"/>
    <cellStyle name="60% - 着色 6" xfId="661"/>
    <cellStyle name="60% - 着色 6 2" xfId="68"/>
    <cellStyle name="60% - 着色 6 3" xfId="77"/>
    <cellStyle name="60% - 着色 6 4" xfId="662"/>
    <cellStyle name="60% - 着色 6 5" xfId="663"/>
    <cellStyle name="6mal" xfId="664"/>
    <cellStyle name="Accent1" xfId="469"/>
    <cellStyle name="Accent1 - 20%" xfId="199"/>
    <cellStyle name="Accent1 - 20% 2" xfId="204"/>
    <cellStyle name="Accent1 - 20% 3" xfId="269"/>
    <cellStyle name="Accent1 - 20% 4" xfId="666"/>
    <cellStyle name="Accent1 - 40%" xfId="669"/>
    <cellStyle name="Accent1 - 40% 2" xfId="671"/>
    <cellStyle name="Accent1 - 40% 3" xfId="672"/>
    <cellStyle name="Accent1 - 40% 4" xfId="673"/>
    <cellStyle name="Accent1 - 60%" xfId="674"/>
    <cellStyle name="Accent1 - 60% 2" xfId="675"/>
    <cellStyle name="Accent1 - 60% 3" xfId="676"/>
    <cellStyle name="Accent1 - 60% 4" xfId="677"/>
    <cellStyle name="Accent1 2" xfId="679"/>
    <cellStyle name="Accent1 3" xfId="680"/>
    <cellStyle name="Accent1 4" xfId="682"/>
    <cellStyle name="Accent1 5" xfId="683"/>
    <cellStyle name="Accent1 6" xfId="685"/>
    <cellStyle name="Accent1 7" xfId="687"/>
    <cellStyle name="Accent1 8" xfId="689"/>
    <cellStyle name="Accent1 9" xfId="691"/>
    <cellStyle name="Accent1_贫困县涉农资金整合工作示范县统计表12月21日" xfId="692"/>
    <cellStyle name="Accent2" xfId="694"/>
    <cellStyle name="Accent2 - 20%" xfId="697"/>
    <cellStyle name="Accent2 - 20% 2" xfId="699"/>
    <cellStyle name="Accent2 - 20% 3" xfId="702"/>
    <cellStyle name="Accent2 - 20% 4" xfId="705"/>
    <cellStyle name="Accent2 - 40%" xfId="12"/>
    <cellStyle name="Accent2 - 40% 2" xfId="709"/>
    <cellStyle name="Accent2 - 40% 3" xfId="711"/>
    <cellStyle name="Accent2 - 40% 4" xfId="712"/>
    <cellStyle name="Accent2 - 60%" xfId="713"/>
    <cellStyle name="Accent2 - 60% 2" xfId="714"/>
    <cellStyle name="Accent2 - 60% 3" xfId="715"/>
    <cellStyle name="Accent2 - 60% 4" xfId="716"/>
    <cellStyle name="Accent2 2" xfId="717"/>
    <cellStyle name="Accent2 3" xfId="718"/>
    <cellStyle name="Accent2 4" xfId="720"/>
    <cellStyle name="Accent2 5" xfId="722"/>
    <cellStyle name="Accent2 6" xfId="724"/>
    <cellStyle name="Accent2 7" xfId="725"/>
    <cellStyle name="Accent2 8" xfId="726"/>
    <cellStyle name="Accent2 9" xfId="727"/>
    <cellStyle name="Accent2_贫困县涉农资金整合工作示范县统计表12月21日" xfId="728"/>
    <cellStyle name="Accent3" xfId="732"/>
    <cellStyle name="Accent3 - 20%" xfId="733"/>
    <cellStyle name="Accent3 - 20% 2" xfId="734"/>
    <cellStyle name="Accent3 - 20% 3" xfId="735"/>
    <cellStyle name="Accent3 - 20% 4" xfId="736"/>
    <cellStyle name="Accent3 - 40%" xfId="386"/>
    <cellStyle name="Accent3 - 40% 2" xfId="737"/>
    <cellStyle name="Accent3 - 40% 3" xfId="738"/>
    <cellStyle name="Accent3 - 40% 4" xfId="739"/>
    <cellStyle name="Accent3 - 60%" xfId="741"/>
    <cellStyle name="Accent3 - 60% 2" xfId="743"/>
    <cellStyle name="Accent3 - 60% 3" xfId="744"/>
    <cellStyle name="Accent3 - 60% 4" xfId="745"/>
    <cellStyle name="Accent3 2" xfId="747"/>
    <cellStyle name="Accent3 3" xfId="748"/>
    <cellStyle name="Accent3 4" xfId="749"/>
    <cellStyle name="Accent3 5" xfId="750"/>
    <cellStyle name="Accent3 6" xfId="752"/>
    <cellStyle name="Accent3 7" xfId="753"/>
    <cellStyle name="Accent3 8" xfId="754"/>
    <cellStyle name="Accent3 9" xfId="756"/>
    <cellStyle name="Accent3_贫困县涉农资金整合工作示范县统计表12月21日" xfId="696"/>
    <cellStyle name="Accent4" xfId="757"/>
    <cellStyle name="Accent4 - 20%" xfId="758"/>
    <cellStyle name="Accent4 - 20% 2" xfId="759"/>
    <cellStyle name="Accent4 - 20% 3" xfId="760"/>
    <cellStyle name="Accent4 - 20% 4" xfId="761"/>
    <cellStyle name="Accent4 - 40%" xfId="763"/>
    <cellStyle name="Accent4 - 40% 2" xfId="764"/>
    <cellStyle name="Accent4 - 40% 3" xfId="766"/>
    <cellStyle name="Accent4 - 40% 4" xfId="767"/>
    <cellStyle name="Accent4 - 60%" xfId="770"/>
    <cellStyle name="Accent4 - 60% 2" xfId="772"/>
    <cellStyle name="Accent4 - 60% 3" xfId="774"/>
    <cellStyle name="Accent4 - 60% 4" xfId="775"/>
    <cellStyle name="Accent4 2" xfId="776"/>
    <cellStyle name="Accent4 3" xfId="777"/>
    <cellStyle name="Accent4 4" xfId="778"/>
    <cellStyle name="Accent4 5" xfId="781"/>
    <cellStyle name="Accent4 6" xfId="784"/>
    <cellStyle name="Accent4 7" xfId="786"/>
    <cellStyle name="Accent4 8" xfId="307"/>
    <cellStyle name="Accent4 9" xfId="201"/>
    <cellStyle name="Accent4_贫困县涉农资金整合工作示范县统计表12月21日" xfId="787"/>
    <cellStyle name="Accent5" xfId="788"/>
    <cellStyle name="Accent5 - 20%" xfId="789"/>
    <cellStyle name="Accent5 - 20% 2" xfId="576"/>
    <cellStyle name="Accent5 - 20% 3" xfId="791"/>
    <cellStyle name="Accent5 - 20% 4" xfId="793"/>
    <cellStyle name="Accent5 - 40%" xfId="794"/>
    <cellStyle name="Accent5 - 40% 2" xfId="795"/>
    <cellStyle name="Accent5 - 40% 3" xfId="796"/>
    <cellStyle name="Accent5 - 40% 4" xfId="797"/>
    <cellStyle name="Accent5 - 60%" xfId="798"/>
    <cellStyle name="Accent5 - 60% 2" xfId="799"/>
    <cellStyle name="Accent5 - 60% 3" xfId="800"/>
    <cellStyle name="Accent5 - 60% 4" xfId="165"/>
    <cellStyle name="Accent5 2" xfId="801"/>
    <cellStyle name="Accent5 3" xfId="802"/>
    <cellStyle name="Accent5 4" xfId="803"/>
    <cellStyle name="Accent5 5" xfId="806"/>
    <cellStyle name="Accent5 6" xfId="808"/>
    <cellStyle name="Accent5 7" xfId="810"/>
    <cellStyle name="Accent5 8" xfId="311"/>
    <cellStyle name="Accent5 9" xfId="811"/>
    <cellStyle name="Accent5_贫困县涉农资金整合工作示范县统计表12月21日" xfId="812"/>
    <cellStyle name="Accent6" xfId="813"/>
    <cellStyle name="Accent6 - 20%" xfId="814"/>
    <cellStyle name="Accent6 - 20% 2" xfId="815"/>
    <cellStyle name="Accent6 - 20% 3" xfId="371"/>
    <cellStyle name="Accent6 - 20% 4" xfId="379"/>
    <cellStyle name="Accent6 - 40%" xfId="816"/>
    <cellStyle name="Accent6 - 40% 2" xfId="818"/>
    <cellStyle name="Accent6 - 40% 3" xfId="96"/>
    <cellStyle name="Accent6 - 40% 4" xfId="819"/>
    <cellStyle name="Accent6 - 60%" xfId="820"/>
    <cellStyle name="Accent6 - 60% 2" xfId="821"/>
    <cellStyle name="Accent6 - 60% 3" xfId="822"/>
    <cellStyle name="Accent6 - 60% 4" xfId="823"/>
    <cellStyle name="Accent6 2" xfId="824"/>
    <cellStyle name="Accent6 3" xfId="825"/>
    <cellStyle name="Accent6 4" xfId="826"/>
    <cellStyle name="Accent6 5" xfId="827"/>
    <cellStyle name="Accent6 6" xfId="829"/>
    <cellStyle name="Accent6 7" xfId="830"/>
    <cellStyle name="Accent6 8" xfId="831"/>
    <cellStyle name="Accent6 9" xfId="832"/>
    <cellStyle name="Accent6_贫困县涉农资金整合工作示范县统计表12月21日" xfId="833"/>
    <cellStyle name="args.style" xfId="834"/>
    <cellStyle name="Bad" xfId="835"/>
    <cellStyle name="Bad 2" xfId="837"/>
    <cellStyle name="Black" xfId="839"/>
    <cellStyle name="Border" xfId="841"/>
    <cellStyle name="Border 2" xfId="843"/>
    <cellStyle name="Calc Currency (0)" xfId="844"/>
    <cellStyle name="Calculation" xfId="846"/>
    <cellStyle name="Calculation 2" xfId="849"/>
    <cellStyle name="Check Cell" xfId="851"/>
    <cellStyle name="Check Cell 2" xfId="852"/>
    <cellStyle name="ColLevel_0" xfId="93"/>
    <cellStyle name="Comma [0]" xfId="854"/>
    <cellStyle name="Comma [0] 2" xfId="856"/>
    <cellStyle name="Comma [0]_!!!GO" xfId="857"/>
    <cellStyle name="comma zerodec" xfId="859"/>
    <cellStyle name="Comma_!!!GO" xfId="860"/>
    <cellStyle name="comma-d" xfId="862"/>
    <cellStyle name="Currency [0]" xfId="863"/>
    <cellStyle name="Currency [0] 2" xfId="864"/>
    <cellStyle name="Currency [0]_!!!GO" xfId="865"/>
    <cellStyle name="Currency_!!!GO" xfId="866"/>
    <cellStyle name="Currency1" xfId="422"/>
    <cellStyle name="Date" xfId="867"/>
    <cellStyle name="Date 2" xfId="868"/>
    <cellStyle name="Date 3" xfId="678"/>
    <cellStyle name="Dezimal [0]_laroux" xfId="869"/>
    <cellStyle name="Dezimal_laroux" xfId="871"/>
    <cellStyle name="Dollar (zero dec)" xfId="872"/>
    <cellStyle name="Explanatory Text" xfId="873"/>
    <cellStyle name="Explanatory Text 2" xfId="874"/>
    <cellStyle name="Fixed" xfId="877"/>
    <cellStyle name="Followed Hyperlink_AheadBehind.xls Chart 23" xfId="878"/>
    <cellStyle name="Good" xfId="881"/>
    <cellStyle name="Good 2" xfId="884"/>
    <cellStyle name="Grey" xfId="885"/>
    <cellStyle name="Header1" xfId="887"/>
    <cellStyle name="Header2" xfId="889"/>
    <cellStyle name="Header2 2" xfId="891"/>
    <cellStyle name="Header2 3" xfId="892"/>
    <cellStyle name="Heading 1" xfId="893"/>
    <cellStyle name="Heading 1 2" xfId="894"/>
    <cellStyle name="Heading 2" xfId="895"/>
    <cellStyle name="Heading 2 2" xfId="897"/>
    <cellStyle name="Heading 3" xfId="898"/>
    <cellStyle name="Heading 3 2" xfId="74"/>
    <cellStyle name="Heading 4" xfId="899"/>
    <cellStyle name="Heading 4 2" xfId="900"/>
    <cellStyle name="HEADING1" xfId="901"/>
    <cellStyle name="HEADING2" xfId="903"/>
    <cellStyle name="Hyperlink_AheadBehind.xls Chart 23" xfId="904"/>
    <cellStyle name="Input" xfId="905"/>
    <cellStyle name="Input [yellow]" xfId="908"/>
    <cellStyle name="Input [yellow] 2" xfId="909"/>
    <cellStyle name="Input [yellow] 3" xfId="910"/>
    <cellStyle name="Input 2" xfId="911"/>
    <cellStyle name="Input 3" xfId="912"/>
    <cellStyle name="Input Cells" xfId="913"/>
    <cellStyle name="Input_贫困县涉农资金整合工作示范县统计表12月21日" xfId="915"/>
    <cellStyle name="Linked Cell" xfId="918"/>
    <cellStyle name="Linked Cell 2" xfId="919"/>
    <cellStyle name="Linked Cells" xfId="920"/>
    <cellStyle name="Millares [0]_96 Risk" xfId="921"/>
    <cellStyle name="Millares_96 Risk" xfId="923"/>
    <cellStyle name="Milliers [0]_!!!GO" xfId="924"/>
    <cellStyle name="Milliers_!!!GO" xfId="925"/>
    <cellStyle name="Moneda [0]_96 Risk" xfId="926"/>
    <cellStyle name="Moneda_96 Risk" xfId="651"/>
    <cellStyle name="Mon閠aire [0]_!!!GO" xfId="927"/>
    <cellStyle name="Mon閠aire_!!!GO" xfId="929"/>
    <cellStyle name="Neutral" xfId="930"/>
    <cellStyle name="Neutral 2" xfId="932"/>
    <cellStyle name="New Times Roman" xfId="933"/>
    <cellStyle name="no dec" xfId="935"/>
    <cellStyle name="no dec 2" xfId="936"/>
    <cellStyle name="Non défini" xfId="937"/>
    <cellStyle name="Non défini 2" xfId="938"/>
    <cellStyle name="Non défini 2 2" xfId="861"/>
    <cellStyle name="Non défini 3" xfId="939"/>
    <cellStyle name="Non défini 3 2" xfId="513"/>
    <cellStyle name="Non défini 4" xfId="940"/>
    <cellStyle name="Norma,_laroux_4_营业在建 (2)_E21" xfId="941"/>
    <cellStyle name="Normal - Style1" xfId="435"/>
    <cellStyle name="Normal - Style1 2" xfId="280"/>
    <cellStyle name="Normal - Style1 3" xfId="942"/>
    <cellStyle name="Normal 2" xfId="944"/>
    <cellStyle name="Normal_!!!GO" xfId="946"/>
    <cellStyle name="Note" xfId="947"/>
    <cellStyle name="Note 2" xfId="950"/>
    <cellStyle name="Output" xfId="952"/>
    <cellStyle name="Output 2" xfId="953"/>
    <cellStyle name="per.style" xfId="589"/>
    <cellStyle name="Percent [2]" xfId="954"/>
    <cellStyle name="Percent [2] 2" xfId="955"/>
    <cellStyle name="Percent [2] 3" xfId="956"/>
    <cellStyle name="Percent [2] 4" xfId="957"/>
    <cellStyle name="Percent [2] 5" xfId="958"/>
    <cellStyle name="Percent_!!!GO" xfId="467"/>
    <cellStyle name="Pourcentage_pldt" xfId="949"/>
    <cellStyle name="PSChar" xfId="959"/>
    <cellStyle name="PSChar 2" xfId="960"/>
    <cellStyle name="PSChar 3" xfId="963"/>
    <cellStyle name="PSChar 4" xfId="964"/>
    <cellStyle name="PSChar 5" xfId="965"/>
    <cellStyle name="PSDate" xfId="966"/>
    <cellStyle name="PSDate 2" xfId="967"/>
    <cellStyle name="PSDate 3" xfId="968"/>
    <cellStyle name="PSDate 4" xfId="969"/>
    <cellStyle name="PSDate 5" xfId="970"/>
    <cellStyle name="PSDec" xfId="433"/>
    <cellStyle name="PSDec 2" xfId="880"/>
    <cellStyle name="PSDec 3" xfId="972"/>
    <cellStyle name="PSDec 4" xfId="975"/>
    <cellStyle name="PSDec 5" xfId="977"/>
    <cellStyle name="PSHeading" xfId="978"/>
    <cellStyle name="PSHeading 2" xfId="979"/>
    <cellStyle name="PSHeading 3" xfId="981"/>
    <cellStyle name="PSHeading 4" xfId="983"/>
    <cellStyle name="PSInt" xfId="984"/>
    <cellStyle name="PSInt 2" xfId="985"/>
    <cellStyle name="PSInt 3" xfId="986"/>
    <cellStyle name="PSInt 4" xfId="987"/>
    <cellStyle name="PSInt 5" xfId="988"/>
    <cellStyle name="PSSpacer" xfId="773"/>
    <cellStyle name="PSSpacer 2" xfId="989"/>
    <cellStyle name="PSSpacer 3" xfId="990"/>
    <cellStyle name="PSSpacer 4" xfId="993"/>
    <cellStyle name="PSSpacer 5" xfId="994"/>
    <cellStyle name="Red" xfId="995"/>
    <cellStyle name="RowLevel_0" xfId="997"/>
    <cellStyle name="sstot" xfId="998"/>
    <cellStyle name="sstot 2" xfId="999"/>
    <cellStyle name="sstot 2 2" xfId="1000"/>
    <cellStyle name="sstot 3" xfId="1002"/>
    <cellStyle name="sstot 3 2" xfId="1003"/>
    <cellStyle name="sstot 4" xfId="1004"/>
    <cellStyle name="Standard_AREAS" xfId="1005"/>
    <cellStyle name="t" xfId="962"/>
    <cellStyle name="t 2" xfId="1007"/>
    <cellStyle name="t 2 2" xfId="1009"/>
    <cellStyle name="t 3" xfId="1011"/>
    <cellStyle name="t 3 2" xfId="1013"/>
    <cellStyle name="t 4" xfId="1015"/>
    <cellStyle name="t_HVAC Equipment (3)" xfId="1017"/>
    <cellStyle name="t_HVAC Equipment (3) 2" xfId="1020"/>
    <cellStyle name="t_HVAC Equipment (3) 2 2" xfId="1022"/>
    <cellStyle name="t_HVAC Equipment (3) 3" xfId="1023"/>
    <cellStyle name="t_HVAC Equipment (3) 3 2" xfId="1024"/>
    <cellStyle name="t_HVAC Equipment (3) 4" xfId="1025"/>
    <cellStyle name="Title" xfId="1027"/>
    <cellStyle name="Title 2" xfId="1029"/>
    <cellStyle name="Total" xfId="1030"/>
    <cellStyle name="Total 2" xfId="1032"/>
    <cellStyle name="Tusental (0)_pldt" xfId="783"/>
    <cellStyle name="Tusental_pldt" xfId="1034"/>
    <cellStyle name="Valuta (0)_pldt" xfId="1035"/>
    <cellStyle name="Valuta_pldt" xfId="1036"/>
    <cellStyle name="Warning Text" xfId="1037"/>
    <cellStyle name="Warning Text 2" xfId="1038"/>
    <cellStyle name="百分比 2" xfId="1040"/>
    <cellStyle name="百分比 2 2" xfId="1041"/>
    <cellStyle name="百分比 3" xfId="1042"/>
    <cellStyle name="百分比 3 2" xfId="1043"/>
    <cellStyle name="百分比 4" xfId="1044"/>
    <cellStyle name="百分比 4 2" xfId="1046"/>
    <cellStyle name="捠壿 [0.00]_Region Orders (2)" xfId="769"/>
    <cellStyle name="捠壿_Region Orders (2)" xfId="1047"/>
    <cellStyle name="编号" xfId="1048"/>
    <cellStyle name="标题 1 2" xfId="1049"/>
    <cellStyle name="标题 1 2 2" xfId="1050"/>
    <cellStyle name="标题 1 2 2 2" xfId="1051"/>
    <cellStyle name="标题 1 2 2 3" xfId="1053"/>
    <cellStyle name="标题 1 2 2 4" xfId="40"/>
    <cellStyle name="标题 1 2 2 5" xfId="1054"/>
    <cellStyle name="标题 1 2 3" xfId="1055"/>
    <cellStyle name="标题 1 2 3 2" xfId="1056"/>
    <cellStyle name="标题 1 2 4" xfId="1057"/>
    <cellStyle name="标题 1 2 5" xfId="1058"/>
    <cellStyle name="标题 1 2 6" xfId="1060"/>
    <cellStyle name="标题 1 2 7" xfId="1061"/>
    <cellStyle name="标题 1 3" xfId="1062"/>
    <cellStyle name="标题 1 3 2" xfId="1063"/>
    <cellStyle name="标题 1 4" xfId="1064"/>
    <cellStyle name="标题 1 4 2" xfId="1065"/>
    <cellStyle name="标题 2 2" xfId="1066"/>
    <cellStyle name="标题 2 2 2" xfId="1067"/>
    <cellStyle name="标题 2 2 2 2" xfId="1068"/>
    <cellStyle name="标题 2 2 2 3" xfId="1069"/>
    <cellStyle name="标题 2 2 2 4" xfId="1070"/>
    <cellStyle name="标题 2 2 2 5" xfId="1071"/>
    <cellStyle name="标题 2 2 3" xfId="1072"/>
    <cellStyle name="标题 2 2 3 2" xfId="1073"/>
    <cellStyle name="标题 2 2 4" xfId="1074"/>
    <cellStyle name="标题 2 2 5" xfId="1075"/>
    <cellStyle name="标题 2 2 6" xfId="931"/>
    <cellStyle name="标题 2 2 7" xfId="1076"/>
    <cellStyle name="标题 2 3" xfId="1079"/>
    <cellStyle name="标题 2 3 2" xfId="1080"/>
    <cellStyle name="标题 2 4" xfId="1082"/>
    <cellStyle name="标题 2 4 2" xfId="1083"/>
    <cellStyle name="标题 3 2" xfId="1084"/>
    <cellStyle name="标题 3 2 2" xfId="1085"/>
    <cellStyle name="标题 3 2 2 2" xfId="1086"/>
    <cellStyle name="标题 3 2 2 3" xfId="1087"/>
    <cellStyle name="标题 3 2 2 4" xfId="1088"/>
    <cellStyle name="标题 3 2 2 5" xfId="111"/>
    <cellStyle name="标题 3 2 3" xfId="1090"/>
    <cellStyle name="标题 3 2 3 2" xfId="1091"/>
    <cellStyle name="标题 3 2 4" xfId="1092"/>
    <cellStyle name="标题 3 2 5" xfId="1093"/>
    <cellStyle name="标题 3 2 6" xfId="1094"/>
    <cellStyle name="标题 3 2 7" xfId="1095"/>
    <cellStyle name="标题 3 3" xfId="1097"/>
    <cellStyle name="标题 3 3 2" xfId="1099"/>
    <cellStyle name="标题 3 4" xfId="1100"/>
    <cellStyle name="标题 3 4 2" xfId="1101"/>
    <cellStyle name="标题 4 2" xfId="1103"/>
    <cellStyle name="标题 4 2 2" xfId="1105"/>
    <cellStyle name="标题 4 2 2 2" xfId="1106"/>
    <cellStyle name="标题 4 2 2 3" xfId="1107"/>
    <cellStyle name="标题 4 2 2 4" xfId="1108"/>
    <cellStyle name="标题 4 2 2 5" xfId="1109"/>
    <cellStyle name="标题 4 2 3" xfId="1111"/>
    <cellStyle name="标题 4 2 3 2" xfId="1112"/>
    <cellStyle name="标题 4 2 4" xfId="1115"/>
    <cellStyle name="标题 4 2 5" xfId="1117"/>
    <cellStyle name="标题 4 2 6" xfId="1118"/>
    <cellStyle name="标题 4 2 7" xfId="1119"/>
    <cellStyle name="标题 4 3" xfId="1121"/>
    <cellStyle name="标题 4 3 2" xfId="1123"/>
    <cellStyle name="标题 4 4" xfId="1125"/>
    <cellStyle name="标题 4 4 2" xfId="1127"/>
    <cellStyle name="标题 5" xfId="1129"/>
    <cellStyle name="标题 5 2" xfId="1131"/>
    <cellStyle name="标题 5 2 2" xfId="1133"/>
    <cellStyle name="标题 5 2 3" xfId="1134"/>
    <cellStyle name="标题 5 3" xfId="1136"/>
    <cellStyle name="标题 5 4" xfId="1138"/>
    <cellStyle name="标题 6" xfId="1139"/>
    <cellStyle name="标题 6 2" xfId="1140"/>
    <cellStyle name="标题 7" xfId="1141"/>
    <cellStyle name="标题 7 2" xfId="1142"/>
    <cellStyle name="标题1" xfId="1144"/>
    <cellStyle name="表标题" xfId="1146"/>
    <cellStyle name="表标题 2" xfId="1147"/>
    <cellStyle name="表标题 3" xfId="1031"/>
    <cellStyle name="表标题 4" xfId="1148"/>
    <cellStyle name="部门" xfId="1149"/>
    <cellStyle name="差 2" xfId="1150"/>
    <cellStyle name="差 2 2" xfId="1151"/>
    <cellStyle name="差 2 2 2" xfId="1152"/>
    <cellStyle name="差 2 2 3" xfId="1154"/>
    <cellStyle name="差 2 2 4" xfId="1156"/>
    <cellStyle name="差 2 2 5" xfId="1158"/>
    <cellStyle name="差 2 3" xfId="1159"/>
    <cellStyle name="差 2 3 2" xfId="53"/>
    <cellStyle name="差 2 4" xfId="1160"/>
    <cellStyle name="差 2 5" xfId="1161"/>
    <cellStyle name="差 2 6" xfId="1162"/>
    <cellStyle name="差 2 7" xfId="1019"/>
    <cellStyle name="差 3" xfId="1163"/>
    <cellStyle name="差 3 2" xfId="1164"/>
    <cellStyle name="差 4" xfId="1165"/>
    <cellStyle name="差 4 2" xfId="1166"/>
    <cellStyle name="差_~4190974" xfId="1167"/>
    <cellStyle name="差_~4190974 2" xfId="1168"/>
    <cellStyle name="差_~5676413" xfId="1171"/>
    <cellStyle name="差_~5676413 2" xfId="1172"/>
    <cellStyle name="差_00省级(打印)" xfId="1173"/>
    <cellStyle name="差_00省级(打印) 2" xfId="1170"/>
    <cellStyle name="差_00省级(定稿)" xfId="1174"/>
    <cellStyle name="差_00省级(定稿) 2" xfId="1081"/>
    <cellStyle name="差_03昭通" xfId="1175"/>
    <cellStyle name="差_03昭通 2" xfId="721"/>
    <cellStyle name="差_0502通海县" xfId="1176"/>
    <cellStyle name="差_0502通海县 2" xfId="1177"/>
    <cellStyle name="差_05玉溪" xfId="1178"/>
    <cellStyle name="差_05玉溪 2" xfId="1180"/>
    <cellStyle name="差_0605石屏县" xfId="1181"/>
    <cellStyle name="差_0605石屏县 2" xfId="1182"/>
    <cellStyle name="差_1003牟定县" xfId="288"/>
    <cellStyle name="差_1003牟定县 2" xfId="1183"/>
    <cellStyle name="差_1110洱源县" xfId="1184"/>
    <cellStyle name="差_1110洱源县 2" xfId="1185"/>
    <cellStyle name="差_11大理" xfId="1186"/>
    <cellStyle name="差_11大理 2" xfId="1187"/>
    <cellStyle name="差_2、土地面积、人口、粮食产量基本情况" xfId="1188"/>
    <cellStyle name="差_2、土地面积、人口、粮食产量基本情况 2" xfId="1189"/>
    <cellStyle name="差_2006年分析表" xfId="27"/>
    <cellStyle name="差_2006年分析表 2" xfId="1190"/>
    <cellStyle name="差_2006年分析表 2 2" xfId="142"/>
    <cellStyle name="差_2006年分析表 3" xfId="1191"/>
    <cellStyle name="差_2006年分析表 3 2" xfId="1192"/>
    <cellStyle name="差_2006年分析表 4" xfId="917"/>
    <cellStyle name="差_2006年基础数据" xfId="668"/>
    <cellStyle name="差_2006年基础数据 2" xfId="670"/>
    <cellStyle name="差_2006年全省财力计算表（中央、决算）" xfId="828"/>
    <cellStyle name="差_2006年全省财力计算表（中央、决算） 2" xfId="1193"/>
    <cellStyle name="差_2006年水利统计指标统计表" xfId="1194"/>
    <cellStyle name="差_2006年水利统计指标统计表 2" xfId="1195"/>
    <cellStyle name="差_2006年在职人员情况" xfId="1196"/>
    <cellStyle name="差_2006年在职人员情况 2" xfId="1198"/>
    <cellStyle name="差_2007年检察院案件数" xfId="731"/>
    <cellStyle name="差_2007年检察院案件数 2" xfId="746"/>
    <cellStyle name="差_2007年可用财力" xfId="1199"/>
    <cellStyle name="差_2007年可用财力 2" xfId="1200"/>
    <cellStyle name="差_2007年可用财力 2 2" xfId="1201"/>
    <cellStyle name="差_2007年可用财力 3" xfId="848"/>
    <cellStyle name="差_2007年可用财力 3 2" xfId="1202"/>
    <cellStyle name="差_2007年可用财力 4" xfId="1203"/>
    <cellStyle name="差_2007年人员分部门统计表" xfId="1204"/>
    <cellStyle name="差_2007年人员分部门统计表 2" xfId="526"/>
    <cellStyle name="差_2007年政法部门业务指标" xfId="1206"/>
    <cellStyle name="差_2007年政法部门业务指标 2" xfId="1209"/>
    <cellStyle name="差_2008年县级公安保障标准落实奖励经费分配测算" xfId="996"/>
    <cellStyle name="差_2008年县级公安保障标准落实奖励经费分配测算 2" xfId="1210"/>
    <cellStyle name="差_2008年县级公安保障标准落实奖励经费分配测算 2 2" xfId="765"/>
    <cellStyle name="差_2008年县级公安保障标准落实奖励经费分配测算 3" xfId="1211"/>
    <cellStyle name="差_2008年县级公安保障标准落实奖励经费分配测算 3 2" xfId="1212"/>
    <cellStyle name="差_2008年县级公安保障标准落实奖励经费分配测算 4" xfId="1213"/>
    <cellStyle name="差_2008云南省分县市中小学教职工统计表（教育厅提供）" xfId="1214"/>
    <cellStyle name="差_2008云南省分县市中小学教职工统计表（教育厅提供） 2" xfId="1216"/>
    <cellStyle name="差_2009年一般性转移支付标准工资" xfId="299"/>
    <cellStyle name="差_2009年一般性转移支付标准工资 2" xfId="38"/>
    <cellStyle name="差_2009年一般性转移支付标准工资_~4190974" xfId="1217"/>
    <cellStyle name="差_2009年一般性转移支付标准工资_~4190974 2" xfId="1218"/>
    <cellStyle name="差_2009年一般性转移支付标准工资_~5676413" xfId="1219"/>
    <cellStyle name="差_2009年一般性转移支付标准工资_~5676413 2" xfId="1222"/>
    <cellStyle name="差_2009年一般性转移支付标准工资_不用软件计算9.1不考虑经费管理评价xl" xfId="1224"/>
    <cellStyle name="差_2009年一般性转移支付标准工资_不用软件计算9.1不考虑经费管理评价xl 2" xfId="1225"/>
    <cellStyle name="差_2009年一般性转移支付标准工资_地方配套按人均增幅控制8.30xl" xfId="1227"/>
    <cellStyle name="差_2009年一般性转移支付标准工资_地方配套按人均增幅控制8.30xl 2" xfId="1228"/>
    <cellStyle name="差_2009年一般性转移支付标准工资_地方配套按人均增幅控制8.30一般预算平均增幅、人均可用财力平均增幅两次控制、社会治安系数调整、案件数调整xl" xfId="1230"/>
    <cellStyle name="差_2009年一般性转移支付标准工资_地方配套按人均增幅控制8.30一般预算平均增幅、人均可用财力平均增幅两次控制、社会治安系数调整、案件数调整xl 2" xfId="1232"/>
    <cellStyle name="差_2009年一般性转移支付标准工资_地方配套按人均增幅控制8.31（调整结案率后）xl" xfId="943"/>
    <cellStyle name="差_2009年一般性转移支付标准工资_地方配套按人均增幅控制8.31（调整结案率后）xl 2" xfId="1234"/>
    <cellStyle name="差_2009年一般性转移支付标准工资_奖励补助测算5.22测试" xfId="1235"/>
    <cellStyle name="差_2009年一般性转移支付标准工资_奖励补助测算5.22测试 2" xfId="755"/>
    <cellStyle name="差_2009年一般性转移支付标准工资_奖励补助测算5.23新" xfId="1236"/>
    <cellStyle name="差_2009年一般性转移支付标准工资_奖励补助测算5.23新 2" xfId="1237"/>
    <cellStyle name="差_2009年一般性转移支付标准工资_奖励补助测算5.24冯铸" xfId="1238"/>
    <cellStyle name="差_2009年一般性转移支付标准工资_奖励补助测算5.24冯铸 2" xfId="1239"/>
    <cellStyle name="差_2009年一般性转移支付标准工资_奖励补助测算7.23" xfId="1240"/>
    <cellStyle name="差_2009年一般性转移支付标准工资_奖励补助测算7.23 2" xfId="1241"/>
    <cellStyle name="差_2009年一般性转移支付标准工资_奖励补助测算7.25" xfId="1242"/>
    <cellStyle name="差_2009年一般性转移支付标准工资_奖励补助测算7.25 (version 1) (version 1)" xfId="1243"/>
    <cellStyle name="差_2009年一般性转移支付标准工资_奖励补助测算7.25 (version 1) (version 1) 2" xfId="76"/>
    <cellStyle name="差_2009年一般性转移支付标准工资_奖励补助测算7.25 2" xfId="1244"/>
    <cellStyle name="差_2009年一般性转移支付标准工资_奖励补助测算7.25 3" xfId="1245"/>
    <cellStyle name="差_2017-2019年统筹整合投入贫困县情况统计" xfId="1246"/>
    <cellStyle name="差_2017-2019年统筹整合投入贫困县情况统计 2" xfId="1247"/>
    <cellStyle name="差_530623_2006年县级财政报表附表" xfId="1248"/>
    <cellStyle name="差_530623_2006年县级财政报表附表 2" xfId="934"/>
    <cellStyle name="差_530629_2006年县级财政报表附表" xfId="1249"/>
    <cellStyle name="差_530629_2006年县级财政报表附表 2" xfId="1250"/>
    <cellStyle name="差_5334_2006年迪庆县级财政报表附表" xfId="410"/>
    <cellStyle name="差_5334_2006年迪庆县级财政报表附表 2" xfId="483"/>
    <cellStyle name="差_Book1" xfId="1252"/>
    <cellStyle name="差_Book1 2" xfId="780"/>
    <cellStyle name="差_Book1 3" xfId="782"/>
    <cellStyle name="差_Book1 4" xfId="785"/>
    <cellStyle name="差_Book1_1" xfId="1253"/>
    <cellStyle name="差_Book1_1 2" xfId="1255"/>
    <cellStyle name="差_Book1_1 2 2" xfId="1257"/>
    <cellStyle name="差_Book1_1 3" xfId="1258"/>
    <cellStyle name="差_Book1_1 3 2" xfId="1259"/>
    <cellStyle name="差_Book1_1 4" xfId="1260"/>
    <cellStyle name="差_Book1_1 5" xfId="1261"/>
    <cellStyle name="差_Book1_1 6" xfId="928"/>
    <cellStyle name="差_Book1_1 7" xfId="1262"/>
    <cellStyle name="差_Book1_1_联系电话" xfId="1263"/>
    <cellStyle name="差_Book1_1_联系电话 2" xfId="1264"/>
    <cellStyle name="差_Book1_2" xfId="1266"/>
    <cellStyle name="差_Book1_3" xfId="1267"/>
    <cellStyle name="差_Book1_3 2" xfId="1114"/>
    <cellStyle name="差_Book1_4" xfId="1269"/>
    <cellStyle name="差_Book1_4 2" xfId="1270"/>
    <cellStyle name="差_Book1_Book1" xfId="1271"/>
    <cellStyle name="差_Book1_Book1 2" xfId="1272"/>
    <cellStyle name="差_Book1_联系电话" xfId="1273"/>
    <cellStyle name="差_Book1_联系电话 2" xfId="1274"/>
    <cellStyle name="差_Book1_县公司" xfId="1276"/>
    <cellStyle name="差_Book1_县公司 2" xfId="1277"/>
    <cellStyle name="差_Book1_银行账户情况表_2010年12月" xfId="1278"/>
    <cellStyle name="差_Book1_银行账户情况表_2010年12月 2" xfId="1279"/>
    <cellStyle name="差_Book2" xfId="52"/>
    <cellStyle name="差_Book2 2" xfId="805"/>
    <cellStyle name="差_M01-2(州市补助收入)" xfId="719"/>
    <cellStyle name="差_M01-2(州市补助收入) 2" xfId="1280"/>
    <cellStyle name="差_M03" xfId="1281"/>
    <cellStyle name="差_M03 2" xfId="1282"/>
    <cellStyle name="差_Sheet1" xfId="1283"/>
    <cellStyle name="差_Sheet1 2" xfId="1284"/>
    <cellStyle name="差_Sheet1_1" xfId="266"/>
    <cellStyle name="差_Sheet1_1 2" xfId="1286"/>
    <cellStyle name="差_表4" xfId="1287"/>
    <cellStyle name="差_表4 2" xfId="1145"/>
    <cellStyle name="差_不用软件计算9.1不考虑经费管理评价xl" xfId="1288"/>
    <cellStyle name="差_不用软件计算9.1不考虑经费管理评价xl 2" xfId="1289"/>
    <cellStyle name="差_财政供养人员" xfId="1290"/>
    <cellStyle name="差_财政供养人员 2" xfId="1291"/>
    <cellStyle name="差_财政支出对上级的依赖程度" xfId="1293"/>
    <cellStyle name="差_财政支出对上级的依赖程度 2" xfId="701"/>
    <cellStyle name="差_财政支出对上级的依赖程度 2 2" xfId="1295"/>
    <cellStyle name="差_财政支出对上级的依赖程度 3" xfId="704"/>
    <cellStyle name="差_财政支出对上级的依赖程度 3 2" xfId="1297"/>
    <cellStyle name="差_财政支出对上级的依赖程度 4" xfId="1299"/>
    <cellStyle name="差_城建部门" xfId="1300"/>
    <cellStyle name="差_城建部门 2" xfId="1301"/>
    <cellStyle name="差_城建部门 2 2" xfId="1302"/>
    <cellStyle name="差_城建部门 3" xfId="1303"/>
    <cellStyle name="差_城建部门 3 2" xfId="1304"/>
    <cellStyle name="差_城建部门 4" xfId="1305"/>
    <cellStyle name="差_地方配套按人均增幅控制8.30xl" xfId="395"/>
    <cellStyle name="差_地方配套按人均增幅控制8.30xl 2" xfId="23"/>
    <cellStyle name="差_地方配套按人均增幅控制8.30一般预算平均增幅、人均可用财力平均增幅两次控制、社会治安系数调整、案件数调整xl" xfId="1254"/>
    <cellStyle name="差_地方配套按人均增幅控制8.30一般预算平均增幅、人均可用财力平均增幅两次控制、社会治安系数调整、案件数调整xl 2" xfId="1256"/>
    <cellStyle name="差_地方配套按人均增幅控制8.31（调整结案率后）xl" xfId="1306"/>
    <cellStyle name="差_地方配套按人均增幅控制8.31（调整结案率后）xl 2" xfId="1307"/>
    <cellStyle name="差_第五部分(才淼、饶永宏）" xfId="1308"/>
    <cellStyle name="差_第五部分(才淼、饶永宏） 2" xfId="1309"/>
    <cellStyle name="差_第一部分：综合全" xfId="1126"/>
    <cellStyle name="差_第一部分：综合全 2" xfId="431"/>
    <cellStyle name="差_第一部分：综合全 2 2" xfId="1310"/>
    <cellStyle name="差_第一部分：综合全 3" xfId="529"/>
    <cellStyle name="差_第一部分：综合全 3 2" xfId="1312"/>
    <cellStyle name="差_第一部分：综合全 4" xfId="531"/>
    <cellStyle name="差_高中教师人数（教育厅1.6日提供）" xfId="1313"/>
    <cellStyle name="差_高中教师人数（教育厅1.6日提供） 2" xfId="1314"/>
    <cellStyle name="差_汇总" xfId="1315"/>
    <cellStyle name="差_汇总 2" xfId="1316"/>
    <cellStyle name="差_汇总-县级财政报表附表" xfId="1317"/>
    <cellStyle name="差_汇总-县级财政报表附表 2" xfId="508"/>
    <cellStyle name="差_基础数据分析" xfId="1318"/>
    <cellStyle name="差_基础数据分析 2" xfId="1319"/>
    <cellStyle name="差_检验表" xfId="1320"/>
    <cellStyle name="差_检验表 2" xfId="1321"/>
    <cellStyle name="差_检验表 2 2" xfId="1322"/>
    <cellStyle name="差_检验表 3" xfId="1323"/>
    <cellStyle name="差_检验表 3 2" xfId="1324"/>
    <cellStyle name="差_检验表 4" xfId="1325"/>
    <cellStyle name="差_检验表（调整后）" xfId="264"/>
    <cellStyle name="差_检验表（调整后） 2" xfId="1327"/>
    <cellStyle name="差_检验表（调整后） 2 2" xfId="1329"/>
    <cellStyle name="差_检验表（调整后） 3" xfId="1330"/>
    <cellStyle name="差_检验表（调整后） 3 2" xfId="762"/>
    <cellStyle name="差_检验表（调整后） 4" xfId="1331"/>
    <cellStyle name="差_建行" xfId="1332"/>
    <cellStyle name="差_建行 2" xfId="534"/>
    <cellStyle name="差_奖励补助测算5.22测试" xfId="1333"/>
    <cellStyle name="差_奖励补助测算5.22测试 2" xfId="1334"/>
    <cellStyle name="差_奖励补助测算5.23新" xfId="16"/>
    <cellStyle name="差_奖励补助测算5.23新 2" xfId="1335"/>
    <cellStyle name="差_奖励补助测算5.24冯铸" xfId="1337"/>
    <cellStyle name="差_奖励补助测算5.24冯铸 2" xfId="1339"/>
    <cellStyle name="差_奖励补助测算7.23" xfId="1340"/>
    <cellStyle name="差_奖励补助测算7.23 2" xfId="1341"/>
    <cellStyle name="差_奖励补助测算7.25" xfId="1342"/>
    <cellStyle name="差_奖励补助测算7.25 (version 1) (version 1)" xfId="176"/>
    <cellStyle name="差_奖励补助测算7.25 (version 1) (version 1) 2" xfId="850"/>
    <cellStyle name="差_奖励补助测算7.25 2" xfId="1343"/>
    <cellStyle name="差_奖励补助测算7.25 3" xfId="1344"/>
    <cellStyle name="差_教师绩效工资测算表（离退休按各地上报数测算）2009年1月1日" xfId="1205"/>
    <cellStyle name="差_教师绩效工资测算表（离退休按各地上报数测算）2009年1月1日 2" xfId="1208"/>
    <cellStyle name="差_教师绩效工资测算表（离退休按各地上报数测算）2009年1月1日 2 2" xfId="1345"/>
    <cellStyle name="差_教师绩效工资测算表（离退休按各地上报数测算）2009年1月1日 3" xfId="1346"/>
    <cellStyle name="差_教师绩效工资测算表（离退休按各地上报数测算）2009年1月1日 3 2" xfId="1347"/>
    <cellStyle name="差_教师绩效工资测算表（离退休按各地上报数测算）2009年1月1日 4" xfId="1348"/>
    <cellStyle name="差_教育厅提供义务教育及高中教师人数（2009年1月6日）" xfId="982"/>
    <cellStyle name="差_教育厅提供义务教育及高中教师人数（2009年1月6日） 2" xfId="1349"/>
    <cellStyle name="差_历年教师人数" xfId="1350"/>
    <cellStyle name="差_历年教师人数 2" xfId="1351"/>
    <cellStyle name="差_历年教师人数 2 2" xfId="1352"/>
    <cellStyle name="差_历年教师人数 3" xfId="1353"/>
    <cellStyle name="差_历年教师人数 3 2" xfId="1354"/>
    <cellStyle name="差_历年教师人数 4" xfId="1355"/>
    <cellStyle name="差_丽江汇总" xfId="1356"/>
    <cellStyle name="差_丽江汇总 2" xfId="1358"/>
    <cellStyle name="差_丽江汇总 2 2" xfId="1359"/>
    <cellStyle name="差_丽江汇总 3" xfId="1361"/>
    <cellStyle name="差_丽江汇总 3 2" xfId="1362"/>
    <cellStyle name="差_丽江汇总 4" xfId="1364"/>
    <cellStyle name="差_联系电话" xfId="1367"/>
    <cellStyle name="差_联系电话 2" xfId="1368"/>
    <cellStyle name="差_贫困县涉农资金整合工作示范县统计表12月21日" xfId="277"/>
    <cellStyle name="差_贫困县涉农资金整合工作示范县统计表12月21日 2" xfId="1089"/>
    <cellStyle name="差_三季度－表二" xfId="501"/>
    <cellStyle name="差_三季度－表二 2" xfId="1369"/>
    <cellStyle name="差_卫生部门" xfId="1371"/>
    <cellStyle name="差_卫生部门 2" xfId="1373"/>
    <cellStyle name="差_文体广播部门" xfId="1374"/>
    <cellStyle name="差_文体广播部门 2" xfId="1376"/>
    <cellStyle name="差_文体广播部门 2 2" xfId="1379"/>
    <cellStyle name="差_文体广播部门 3" xfId="1380"/>
    <cellStyle name="差_文体广播部门 3 2" xfId="1383"/>
    <cellStyle name="差_文体广播部门 4" xfId="1384"/>
    <cellStyle name="差_下半年禁毒办案经费分配2544.3万元" xfId="339"/>
    <cellStyle name="差_下半年禁毒办案经费分配2544.3万元 2" xfId="1385"/>
    <cellStyle name="差_下半年禁毒办案经费分配2544.3万元 2 2" xfId="1386"/>
    <cellStyle name="差_下半年禁毒办案经费分配2544.3万元 3" xfId="1388"/>
    <cellStyle name="差_下半年禁毒办案经费分配2544.3万元 3 2" xfId="1390"/>
    <cellStyle name="差_下半年禁毒办案经费分配2544.3万元 4" xfId="1392"/>
    <cellStyle name="差_下半年禁吸戒毒经费1000万元" xfId="493"/>
    <cellStyle name="差_下半年禁吸戒毒经费1000万元 2" xfId="1393"/>
    <cellStyle name="差_县公司" xfId="1059"/>
    <cellStyle name="差_县公司 2" xfId="1395"/>
    <cellStyle name="差_县级公安机关公用经费标准奖励测算方案（定稿）" xfId="1398"/>
    <cellStyle name="差_县级公安机关公用经费标准奖励测算方案（定稿） 2" xfId="1399"/>
    <cellStyle name="差_县级基础数据" xfId="1400"/>
    <cellStyle name="差_县级基础数据 2" xfId="244"/>
    <cellStyle name="差_县级基础数据 2 2" xfId="1401"/>
    <cellStyle name="差_县级基础数据 3" xfId="246"/>
    <cellStyle name="差_县级基础数据 3 2" xfId="1402"/>
    <cellStyle name="差_县级基础数据 4" xfId="248"/>
    <cellStyle name="差_业务工作量指标" xfId="236"/>
    <cellStyle name="差_业务工作量指标 2" xfId="183"/>
    <cellStyle name="差_义务教育阶段教职工人数（教育厅提供最终）" xfId="575"/>
    <cellStyle name="差_义务教育阶段教职工人数（教育厅提供最终） 2" xfId="1403"/>
    <cellStyle name="差_银行账户情况表_2010年12月" xfId="439"/>
    <cellStyle name="差_银行账户情况表_2010年12月 2" xfId="1404"/>
    <cellStyle name="差_云南农村义务教育统计表" xfId="1405"/>
    <cellStyle name="差_云南农村义务教育统计表 2" xfId="1406"/>
    <cellStyle name="差_云南省2008年中小学教师人数统计表" xfId="1408"/>
    <cellStyle name="差_云南省2008年中小学教师人数统计表 2" xfId="1409"/>
    <cellStyle name="差_云南省2008年中小学教师人数统计表 2 2" xfId="1410"/>
    <cellStyle name="差_云南省2008年中小学教师人数统计表 3" xfId="1411"/>
    <cellStyle name="差_云南省2008年中小学教师人数统计表 3 2" xfId="1412"/>
    <cellStyle name="差_云南省2008年中小学教师人数统计表 4" xfId="1413"/>
    <cellStyle name="差_云南省2008年中小学教职工情况（教育厅提供20090101加工整理）" xfId="1415"/>
    <cellStyle name="差_云南省2008年中小学教职工情况（教育厅提供20090101加工整理） 2" xfId="1416"/>
    <cellStyle name="差_云南省2008年转移支付测算——州市本级考核部分及政策性测算" xfId="1417"/>
    <cellStyle name="差_云南省2008年转移支付测算——州市本级考核部分及政策性测算 2" xfId="1418"/>
    <cellStyle name="差_云南水利电力有限公司" xfId="1420"/>
    <cellStyle name="差_云南水利电力有限公司 2" xfId="1422"/>
    <cellStyle name="差_指标四" xfId="1423"/>
    <cellStyle name="差_指标四 2" xfId="1424"/>
    <cellStyle name="差_指标五" xfId="1426"/>
    <cellStyle name="差_指标五 2" xfId="1428"/>
    <cellStyle name="差_指标五 2 2" xfId="1429"/>
    <cellStyle name="差_指标五 3" xfId="1430"/>
    <cellStyle name="差_指标五 3 2" xfId="1431"/>
    <cellStyle name="差_指标五 4" xfId="1033"/>
    <cellStyle name="常规" xfId="0" builtinId="0"/>
    <cellStyle name="常规 10" xfId="879"/>
    <cellStyle name="常规 10 2" xfId="883"/>
    <cellStyle name="常规 10 2 2" xfId="1433"/>
    <cellStyle name="常规 10 2 3" xfId="1434"/>
    <cellStyle name="常规 10 2 4" xfId="1169"/>
    <cellStyle name="常规 10 2 5" xfId="1435"/>
    <cellStyle name="常规 10 3" xfId="1436"/>
    <cellStyle name="常规 10 4" xfId="1437"/>
    <cellStyle name="常规 10 5" xfId="1438"/>
    <cellStyle name="常规 11" xfId="971"/>
    <cellStyle name="常规 11 2" xfId="1439"/>
    <cellStyle name="常规 11 3" xfId="836"/>
    <cellStyle name="常规 11 4" xfId="1338"/>
    <cellStyle name="常规 11 5" xfId="1440"/>
    <cellStyle name="常规 12" xfId="974"/>
    <cellStyle name="常规 12 2" xfId="1441"/>
    <cellStyle name="常规 12 2 2" xfId="1442"/>
    <cellStyle name="常规 12 2 3" xfId="1443"/>
    <cellStyle name="常规 12 2 4" xfId="1444"/>
    <cellStyle name="常规 12 3" xfId="1445"/>
    <cellStyle name="常规 12 4" xfId="1447"/>
    <cellStyle name="常规 12 5" xfId="1448"/>
    <cellStyle name="常规 13" xfId="976"/>
    <cellStyle name="常规 13 2" xfId="1155"/>
    <cellStyle name="常规 13 2 2" xfId="1449"/>
    <cellStyle name="常规 13 2 3" xfId="1450"/>
    <cellStyle name="常规 13 2 4" xfId="1311"/>
    <cellStyle name="常规 13 3" xfId="1157"/>
    <cellStyle name="常规 13 4" xfId="1451"/>
    <cellStyle name="常规 13 5" xfId="45"/>
    <cellStyle name="常规 14" xfId="1452"/>
    <cellStyle name="常规 14 2" xfId="1453"/>
    <cellStyle name="常规 14 2 2" xfId="1454"/>
    <cellStyle name="常规 14 2 3" xfId="1455"/>
    <cellStyle name="常规 14 2 4" xfId="1456"/>
    <cellStyle name="常规 14 3" xfId="1457"/>
    <cellStyle name="常规 14 4" xfId="1458"/>
    <cellStyle name="常规 14 5" xfId="1459"/>
    <cellStyle name="常规 15" xfId="426"/>
    <cellStyle name="常规 15 2" xfId="1461"/>
    <cellStyle name="常规 15 3" xfId="1463"/>
    <cellStyle name="常规 15 4" xfId="1464"/>
    <cellStyle name="常规 15 5" xfId="1466"/>
    <cellStyle name="常规 16" xfId="1469"/>
    <cellStyle name="常规 16 2" xfId="1471"/>
    <cellStyle name="常规 16 3" xfId="1472"/>
    <cellStyle name="常规 16 4" xfId="1473"/>
    <cellStyle name="常规 17" xfId="1477"/>
    <cellStyle name="常规 17 2" xfId="1479"/>
    <cellStyle name="常规 17 3" xfId="1419"/>
    <cellStyle name="常规 17 4" xfId="1480"/>
    <cellStyle name="常规 17 5" xfId="1482"/>
    <cellStyle name="常规 18" xfId="1486"/>
    <cellStyle name="常规 18 2" xfId="1488"/>
    <cellStyle name="常规 18 3" xfId="1489"/>
    <cellStyle name="常规 18 4" xfId="1490"/>
    <cellStyle name="常规 18 5" xfId="1491"/>
    <cellStyle name="常规 19" xfId="1494"/>
    <cellStyle name="常规 19 2" xfId="1496"/>
    <cellStyle name="常规 19 3" xfId="1497"/>
    <cellStyle name="常规 19 4" xfId="1498"/>
    <cellStyle name="常规 19 5" xfId="1499"/>
    <cellStyle name="常规 2" xfId="1500"/>
    <cellStyle name="常规 2 10" xfId="1502"/>
    <cellStyle name="常规 2 11" xfId="1504"/>
    <cellStyle name="常规 2 12" xfId="1292"/>
    <cellStyle name="常规 2 13" xfId="1505"/>
    <cellStyle name="常规 2 14" xfId="1506"/>
    <cellStyle name="常规 2 2" xfId="1507"/>
    <cellStyle name="常规 2 2 2" xfId="1508"/>
    <cellStyle name="常规 2 2 2 2" xfId="922"/>
    <cellStyle name="常规 2 2 2 2 2" xfId="1509"/>
    <cellStyle name="常规 2 2 2 2 3" xfId="1510"/>
    <cellStyle name="常规 2 2 2 3" xfId="1511"/>
    <cellStyle name="常规 2 2 2 3 2" xfId="1512"/>
    <cellStyle name="常规 2 2 2 4" xfId="58"/>
    <cellStyle name="常规 2 2 2 5" xfId="47"/>
    <cellStyle name="常规 2 2 3" xfId="1513"/>
    <cellStyle name="常规 2 2 3 2" xfId="684"/>
    <cellStyle name="常规 2 2 3 2 2" xfId="1514"/>
    <cellStyle name="常规 2 2 3 3" xfId="686"/>
    <cellStyle name="常规 2 2 3 3 2" xfId="1515"/>
    <cellStyle name="常规 2 2 3 4" xfId="688"/>
    <cellStyle name="常规 2 2 3 5" xfId="690"/>
    <cellStyle name="常规 2 2 4" xfId="1516"/>
    <cellStyle name="常规 2 2 4 2" xfId="723"/>
    <cellStyle name="常规 2 2 5" xfId="1517"/>
    <cellStyle name="常规 2 2 5 2" xfId="751"/>
    <cellStyle name="常规 2 2 6" xfId="1045"/>
    <cellStyle name="常规 2 2 7" xfId="1518"/>
    <cellStyle name="常规 2 2_2017-2018年统筹整合投入44个深度贫困情况统计" xfId="533"/>
    <cellStyle name="常规 2 3" xfId="1519"/>
    <cellStyle name="常规 2 3 2" xfId="1520"/>
    <cellStyle name="常规 2 3 2 2" xfId="1521"/>
    <cellStyle name="常规 2 3 2 2 2" xfId="1522"/>
    <cellStyle name="常规 2 3 2 3" xfId="1523"/>
    <cellStyle name="常规 2 3 2 4" xfId="1524"/>
    <cellStyle name="常规 2 3 2 5" xfId="1525"/>
    <cellStyle name="常规 2 3 3" xfId="1526"/>
    <cellStyle name="常规 2 3 3 2" xfId="1527"/>
    <cellStyle name="常规 2 3 3 2 2" xfId="1528"/>
    <cellStyle name="常规 2 3 3 3" xfId="1529"/>
    <cellStyle name="常规 2 3 4" xfId="1016"/>
    <cellStyle name="常规 2 3 4 2" xfId="1018"/>
    <cellStyle name="常规 2 3 5" xfId="1530"/>
    <cellStyle name="常规 2 3 5 2" xfId="1531"/>
    <cellStyle name="常规 2 3 6" xfId="1532"/>
    <cellStyle name="常规 2 3 7" xfId="1533"/>
    <cellStyle name="常规 2 3 8" xfId="1021"/>
    <cellStyle name="常规 2 4" xfId="1534"/>
    <cellStyle name="常规 2 4 2" xfId="1535"/>
    <cellStyle name="常规 2 4 2 2" xfId="1536"/>
    <cellStyle name="常规 2 4 2 3" xfId="1538"/>
    <cellStyle name="常规 2 4 3" xfId="1539"/>
    <cellStyle name="常规 2 4 4" xfId="1540"/>
    <cellStyle name="常规 2 5" xfId="1541"/>
    <cellStyle name="常规 2 5 2" xfId="1542"/>
    <cellStyle name="常规 2 5 3" xfId="1543"/>
    <cellStyle name="常规 2 5 4" xfId="1544"/>
    <cellStyle name="常规 2 6" xfId="1545"/>
    <cellStyle name="常规 2 6 2" xfId="1226"/>
    <cellStyle name="常规 2 6 3" xfId="1546"/>
    <cellStyle name="常规 2 6 4" xfId="1547"/>
    <cellStyle name="常规 2 7" xfId="1548"/>
    <cellStyle name="常规 2 7 2" xfId="98"/>
    <cellStyle name="常规 2 8" xfId="1550"/>
    <cellStyle name="常规 2 8 2" xfId="1552"/>
    <cellStyle name="常规 2 9" xfId="1554"/>
    <cellStyle name="常规 2_02-2008决算报表格式" xfId="1555"/>
    <cellStyle name="常规 20" xfId="425"/>
    <cellStyle name="常规 20 2" xfId="1460"/>
    <cellStyle name="常规 21" xfId="1468"/>
    <cellStyle name="常规 21 2" xfId="1470"/>
    <cellStyle name="常规 22" xfId="1476"/>
    <cellStyle name="常规 22 2" xfId="1478"/>
    <cellStyle name="常规 23" xfId="1485"/>
    <cellStyle name="常规 23 2" xfId="1487"/>
    <cellStyle name="常规 24" xfId="1493"/>
    <cellStyle name="常规 24 2" xfId="1495"/>
    <cellStyle name="常规 25" xfId="518"/>
    <cellStyle name="常规 25 2" xfId="1557"/>
    <cellStyle name="常规 26" xfId="1559"/>
    <cellStyle name="常规 26 2" xfId="14"/>
    <cellStyle name="常规 27" xfId="1561"/>
    <cellStyle name="常规 27 2" xfId="1563"/>
    <cellStyle name="常规 28" xfId="1565"/>
    <cellStyle name="常规 28 2" xfId="876"/>
    <cellStyle name="常规 29" xfId="1567"/>
    <cellStyle name="常规 29 2" xfId="992"/>
    <cellStyle name="常规 3" xfId="1569"/>
    <cellStyle name="常规 3 2" xfId="1570"/>
    <cellStyle name="常规 3 2 2" xfId="1571"/>
    <cellStyle name="常规 3 2 2 2" xfId="1572"/>
    <cellStyle name="常规 3 2 2 2 2" xfId="1573"/>
    <cellStyle name="常规 3 2 2 2 2 2" xfId="1574"/>
    <cellStyle name="常规 3 2 2 2 3" xfId="1575"/>
    <cellStyle name="常规 3 2 2 3" xfId="1577"/>
    <cellStyle name="常规 3 2 2 3 2" xfId="1578"/>
    <cellStyle name="常规 3 2 2 3 2 2" xfId="1579"/>
    <cellStyle name="常规 3 2 2 3 3" xfId="1580"/>
    <cellStyle name="常规 3 2 2 4" xfId="114"/>
    <cellStyle name="常规 3 2 2 4 2" xfId="1582"/>
    <cellStyle name="常规 3 2 2 5" xfId="1583"/>
    <cellStyle name="常规 3 2 2 6" xfId="1584"/>
    <cellStyle name="常规 3 2 3" xfId="695"/>
    <cellStyle name="常规 3 2 3 2" xfId="698"/>
    <cellStyle name="常规 3 2 3 2 2" xfId="1585"/>
    <cellStyle name="常规 3 2 3 2 2 2" xfId="1586"/>
    <cellStyle name="常规 3 2 3 2 3" xfId="1587"/>
    <cellStyle name="常规 3 2 3 3" xfId="700"/>
    <cellStyle name="常规 3 2 3 3 2" xfId="1294"/>
    <cellStyle name="常规 3 2 3 3 2 2" xfId="1588"/>
    <cellStyle name="常规 3 2 3 3 3" xfId="1590"/>
    <cellStyle name="常规 3 2 3 4" xfId="703"/>
    <cellStyle name="常规 3 2 3 4 2" xfId="1296"/>
    <cellStyle name="常规 3 2 3 5" xfId="1298"/>
    <cellStyle name="常规 3 2 4" xfId="1591"/>
    <cellStyle name="常规 3 2 4 2" xfId="1592"/>
    <cellStyle name="常规 3 2 4 2 2" xfId="1593"/>
    <cellStyle name="常规 3 2 4 3" xfId="1594"/>
    <cellStyle name="常规 3 2 5" xfId="136"/>
    <cellStyle name="常规 3 2 5 2" xfId="301"/>
    <cellStyle name="常规 3 2 6" xfId="55"/>
    <cellStyle name="常规 3 2 7" xfId="317"/>
    <cellStyle name="常规 3 3" xfId="1595"/>
    <cellStyle name="常规 3 3 2" xfId="1596"/>
    <cellStyle name="常规 3 3 2 2" xfId="1598"/>
    <cellStyle name="常规 3 3 2 2 2" xfId="1600"/>
    <cellStyle name="常规 3 3 2 3" xfId="1378"/>
    <cellStyle name="常规 3 3 3" xfId="1601"/>
    <cellStyle name="常规 3 3 3 2" xfId="1602"/>
    <cellStyle name="常规 3 3 3 2 2" xfId="1603"/>
    <cellStyle name="常规 3 3 3 3" xfId="1382"/>
    <cellStyle name="常规 3 3 4" xfId="1026"/>
    <cellStyle name="常规 3 3 4 2" xfId="1028"/>
    <cellStyle name="常规 3 3 5" xfId="322"/>
    <cellStyle name="常规 3 3 6" xfId="224"/>
    <cellStyle name="常规 3 4" xfId="1604"/>
    <cellStyle name="常规 3 4 2" xfId="1606"/>
    <cellStyle name="常规 3 4 2 2" xfId="914"/>
    <cellStyle name="常规 3 4 2 2 2" xfId="1607"/>
    <cellStyle name="常规 3 4 2 3" xfId="1609"/>
    <cellStyle name="常规 3 4 3" xfId="11"/>
    <cellStyle name="常规 3 4 3 2" xfId="708"/>
    <cellStyle name="常规 3 4 3 2 2" xfId="1612"/>
    <cellStyle name="常规 3 4 3 3" xfId="710"/>
    <cellStyle name="常规 3 4 4" xfId="1614"/>
    <cellStyle name="常规 3 4 4 2" xfId="1615"/>
    <cellStyle name="常规 3 4 5" xfId="335"/>
    <cellStyle name="常规 3 5" xfId="1616"/>
    <cellStyle name="常规 3 5 2" xfId="1617"/>
    <cellStyle name="常规 3 5 2 2" xfId="693"/>
    <cellStyle name="常规 3 5 3" xfId="1619"/>
    <cellStyle name="常规 3 6" xfId="853"/>
    <cellStyle name="常规 3 6 2" xfId="855"/>
    <cellStyle name="常规 3 7" xfId="1620"/>
    <cellStyle name="常规 3 8" xfId="1621"/>
    <cellStyle name="常规 3_2017-2019年统筹整合投入贫困县情况统计" xfId="1622"/>
    <cellStyle name="常规 30" xfId="517"/>
    <cellStyle name="常规 30 2" xfId="1556"/>
    <cellStyle name="常规 31" xfId="1558"/>
    <cellStyle name="常规 31 2" xfId="13"/>
    <cellStyle name="常规 32" xfId="1560"/>
    <cellStyle name="常规 32 2" xfId="1562"/>
    <cellStyle name="常规 33" xfId="1564"/>
    <cellStyle name="常规 33 2" xfId="875"/>
    <cellStyle name="常规 34" xfId="1566"/>
    <cellStyle name="常规 34 2" xfId="991"/>
    <cellStyle name="常规 35" xfId="296"/>
    <cellStyle name="常规 35 2" xfId="1624"/>
    <cellStyle name="常规 36" xfId="1626"/>
    <cellStyle name="常规 36 2" xfId="1627"/>
    <cellStyle name="常规 37" xfId="1629"/>
    <cellStyle name="常规 38" xfId="1631"/>
    <cellStyle name="常规 38 2" xfId="1632"/>
    <cellStyle name="常规 39" xfId="5"/>
    <cellStyle name="常规 4" xfId="1633"/>
    <cellStyle name="常规 4 2" xfId="1634"/>
    <cellStyle name="常规 4 2 2" xfId="1636"/>
    <cellStyle name="常规 4 2 2 2" xfId="1639"/>
    <cellStyle name="常规 4 2 2 2 2" xfId="1642"/>
    <cellStyle name="常规 4 2 2 3" xfId="31"/>
    <cellStyle name="常规 4 2 3" xfId="1644"/>
    <cellStyle name="常规 4 2 3 2" xfId="1647"/>
    <cellStyle name="常规 4 2 3 2 2" xfId="1648"/>
    <cellStyle name="常规 4 2 3 3" xfId="1650"/>
    <cellStyle name="常规 4 2 4" xfId="1652"/>
    <cellStyle name="常规 4 2 4 2" xfId="1655"/>
    <cellStyle name="常规 4 2 5" xfId="1657"/>
    <cellStyle name="常规 4 2 6" xfId="1659"/>
    <cellStyle name="常规 4 2 7" xfId="1660"/>
    <cellStyle name="常规 4 3" xfId="1661"/>
    <cellStyle name="常规 4 3 2" xfId="1663"/>
    <cellStyle name="常规 4 3 2 2" xfId="1665"/>
    <cellStyle name="常规 4 3 2 2 2" xfId="1667"/>
    <cellStyle name="常规 4 3 2 3" xfId="1669"/>
    <cellStyle name="常规 4 3 3" xfId="1221"/>
    <cellStyle name="常规 4 3 3 2" xfId="1671"/>
    <cellStyle name="常规 4 3 3 2 2" xfId="1672"/>
    <cellStyle name="常规 4 3 3 3" xfId="1673"/>
    <cellStyle name="常规 4 3 4" xfId="550"/>
    <cellStyle name="常规 4 3 4 2" xfId="1675"/>
    <cellStyle name="常规 4 3 5" xfId="456"/>
    <cellStyle name="常规 4 4" xfId="1635"/>
    <cellStyle name="常规 4 4 2" xfId="1638"/>
    <cellStyle name="常规 4 4 2 2" xfId="1641"/>
    <cellStyle name="常规 4 4 3" xfId="30"/>
    <cellStyle name="常规 4 5" xfId="1643"/>
    <cellStyle name="常规 4 5 2" xfId="1646"/>
    <cellStyle name="常规 4 6" xfId="1651"/>
    <cellStyle name="常规 4 6 2" xfId="1654"/>
    <cellStyle name="常规 4 7" xfId="1656"/>
    <cellStyle name="常规 4 8" xfId="1658"/>
    <cellStyle name="常规 40" xfId="295"/>
    <cellStyle name="常规 41" xfId="1625"/>
    <cellStyle name="常规 42" xfId="1628"/>
    <cellStyle name="常规 43" xfId="1630"/>
    <cellStyle name="常规 5" xfId="1676"/>
    <cellStyle name="常规 5 2" xfId="1677"/>
    <cellStyle name="常规 5 2 2" xfId="1678"/>
    <cellStyle name="常规 5 2 2 2" xfId="1679"/>
    <cellStyle name="常规 5 2 2 2 2" xfId="1462"/>
    <cellStyle name="常规 5 2 2 3" xfId="1680"/>
    <cellStyle name="常规 5 2 2 4" xfId="1681"/>
    <cellStyle name="常规 5 2 2 5" xfId="1682"/>
    <cellStyle name="常规 5 2 3" xfId="1683"/>
    <cellStyle name="常规 5 2 3 2" xfId="1684"/>
    <cellStyle name="常规 5 2 3 2 2" xfId="1687"/>
    <cellStyle name="常规 5 2 3 3" xfId="1688"/>
    <cellStyle name="常规 5 2 4" xfId="1689"/>
    <cellStyle name="常规 5 2 4 2" xfId="1690"/>
    <cellStyle name="常规 5 2 5" xfId="948"/>
    <cellStyle name="常规 5 2 6" xfId="1691"/>
    <cellStyle name="常规 5 2 7" xfId="1693"/>
    <cellStyle name="常规 5 3" xfId="1694"/>
    <cellStyle name="常规 5 3 2" xfId="1695"/>
    <cellStyle name="常规 5 3 2 2" xfId="1696"/>
    <cellStyle name="常规 5 3 2 2 2" xfId="1697"/>
    <cellStyle name="常规 5 3 2 3" xfId="1698"/>
    <cellStyle name="常规 5 3 2 4" xfId="1699"/>
    <cellStyle name="常规 5 3 2 5" xfId="1700"/>
    <cellStyle name="常规 5 3 3" xfId="1701"/>
    <cellStyle name="常规 5 3 3 2" xfId="1702"/>
    <cellStyle name="常规 5 3 3 2 2" xfId="1703"/>
    <cellStyle name="常规 5 3 3 3" xfId="1704"/>
    <cellStyle name="常规 5 3 4" xfId="1705"/>
    <cellStyle name="常规 5 3 4 2" xfId="1706"/>
    <cellStyle name="常规 5 3 5" xfId="1707"/>
    <cellStyle name="常规 5 3 6" xfId="1397"/>
    <cellStyle name="常规 5 3 7" xfId="1709"/>
    <cellStyle name="常规 5 4" xfId="1662"/>
    <cellStyle name="常规 5 4 2" xfId="1664"/>
    <cellStyle name="常规 5 4 2 2" xfId="1666"/>
    <cellStyle name="常规 5 4 3" xfId="1668"/>
    <cellStyle name="常规 5 4 4" xfId="1710"/>
    <cellStyle name="常规 5 4 5" xfId="1711"/>
    <cellStyle name="常规 5 5" xfId="1220"/>
    <cellStyle name="常规 5 5 2" xfId="1670"/>
    <cellStyle name="常规 5 6" xfId="549"/>
    <cellStyle name="常规 5 6 2" xfId="1674"/>
    <cellStyle name="常规 5 7" xfId="455"/>
    <cellStyle name="常规 5 8" xfId="461"/>
    <cellStyle name="常规 5 9" xfId="190"/>
    <cellStyle name="常规 6" xfId="1712"/>
    <cellStyle name="常规 6 2" xfId="1713"/>
    <cellStyle name="常规 6 2 2" xfId="1714"/>
    <cellStyle name="常规 6 2 2 2" xfId="1715"/>
    <cellStyle name="常规 6 2 2 2 2" xfId="1716"/>
    <cellStyle name="常规 6 2 2 3" xfId="1717"/>
    <cellStyle name="常规 6 2 3" xfId="48"/>
    <cellStyle name="常规 6 2 3 2" xfId="1718"/>
    <cellStyle name="常规 6 2 3 2 2" xfId="1719"/>
    <cellStyle name="常规 6 2 3 3" xfId="1720"/>
    <cellStyle name="常规 6 2 4" xfId="572"/>
    <cellStyle name="常规 6 2 4 2" xfId="1721"/>
    <cellStyle name="常规 6 2 5" xfId="574"/>
    <cellStyle name="常规 6 2 6" xfId="790"/>
    <cellStyle name="常规 6 2 7" xfId="792"/>
    <cellStyle name="常规 6 3" xfId="1723"/>
    <cellStyle name="常规 6 3 2" xfId="1725"/>
    <cellStyle name="常规 6 3 2 2" xfId="1726"/>
    <cellStyle name="常规 6 3 3" xfId="580"/>
    <cellStyle name="常规 6 4" xfId="1637"/>
    <cellStyle name="常规 6 4 2" xfId="1640"/>
    <cellStyle name="常规 6 4 2 2" xfId="1727"/>
    <cellStyle name="常规 6 4 3" xfId="1728"/>
    <cellStyle name="常规 6 5" xfId="29"/>
    <cellStyle name="常规 6 5 2" xfId="444"/>
    <cellStyle name="常规 6 6" xfId="558"/>
    <cellStyle name="常规 6 6 2" xfId="1729"/>
    <cellStyle name="常规 6 7" xfId="1730"/>
    <cellStyle name="常规 6 8" xfId="1731"/>
    <cellStyle name="常规 6 9" xfId="1223"/>
    <cellStyle name="常规 7" xfId="1732"/>
    <cellStyle name="常规 7 2" xfId="1733"/>
    <cellStyle name="常规 7 2 2" xfId="1734"/>
    <cellStyle name="常规 7 2 3" xfId="1735"/>
    <cellStyle name="常规 7 2 4" xfId="1736"/>
    <cellStyle name="常规 7 3" xfId="1737"/>
    <cellStyle name="常规 7 3 2" xfId="1738"/>
    <cellStyle name="常规 7 3 3" xfId="1207"/>
    <cellStyle name="常规 7 4" xfId="1645"/>
    <cellStyle name="常规 7 5" xfId="1649"/>
    <cellStyle name="常规 7 6" xfId="951"/>
    <cellStyle name="常规 8" xfId="1740"/>
    <cellStyle name="常规 8 2" xfId="1741"/>
    <cellStyle name="常规 8 2 2" xfId="1742"/>
    <cellStyle name="常规 8 2 2 2" xfId="1743"/>
    <cellStyle name="常规 8 2 3" xfId="1744"/>
    <cellStyle name="常规 8 2 4" xfId="1746"/>
    <cellStyle name="常规 8 3" xfId="1747"/>
    <cellStyle name="常规 8 3 2" xfId="1748"/>
    <cellStyle name="常规 8 3 2 2" xfId="369"/>
    <cellStyle name="常规 8 3 3" xfId="1749"/>
    <cellStyle name="常规 8 4" xfId="1653"/>
    <cellStyle name="常规 8 4 2" xfId="1750"/>
    <cellStyle name="常规 8 5" xfId="1751"/>
    <cellStyle name="常规 8 5 2" xfId="1752"/>
    <cellStyle name="常规 8 6" xfId="1753"/>
    <cellStyle name="常规 8 7" xfId="1754"/>
    <cellStyle name="常规 9" xfId="1755"/>
    <cellStyle name="常规 9 2" xfId="470"/>
    <cellStyle name="常规 9 2 2" xfId="472"/>
    <cellStyle name="常规 9 2 2 2" xfId="1756"/>
    <cellStyle name="常规 9 2 3" xfId="1757"/>
    <cellStyle name="常规 9 2 4" xfId="1197"/>
    <cellStyle name="常规 9 2 5" xfId="1758"/>
    <cellStyle name="常规 9 3" xfId="474"/>
    <cellStyle name="常规 9 3 2" xfId="476"/>
    <cellStyle name="常规 9 3 2 2" xfId="1759"/>
    <cellStyle name="常规 9 3 3" xfId="1760"/>
    <cellStyle name="常规 9 4" xfId="1761"/>
    <cellStyle name="常规 9 4 2" xfId="1762"/>
    <cellStyle name="常规 9 5" xfId="840"/>
    <cellStyle name="常规 9 5 2" xfId="842"/>
    <cellStyle name="常规 9 6" xfId="1763"/>
    <cellStyle name="常规 9 7" xfId="1764"/>
    <cellStyle name="常规 9 8" xfId="1765"/>
    <cellStyle name="常规_扶贫资金整合明细表.调整" xfId="1039"/>
    <cellStyle name="常规_副本西藏自治区贫困县统筹整合使用财政涉农资金情况统计表（模版）参考表" xfId="1766"/>
    <cellStyle name="常规_贫困县涉农资金整合工作示范县统计表12月21日" xfId="118"/>
    <cellStyle name="常规_项目投入明细_8" xfId="1767"/>
    <cellStyle name="常规_整合明细.更新" xfId="1768"/>
    <cellStyle name="常规_整合明细.更新 2" xfId="464"/>
    <cellStyle name="超级链接" xfId="681"/>
    <cellStyle name="超级链接 2" xfId="1769"/>
    <cellStyle name="分级显示行_1_13区汇总" xfId="1770"/>
    <cellStyle name="分级显示列_1_Book1" xfId="1098"/>
    <cellStyle name="归盒啦_95" xfId="916"/>
    <cellStyle name="好 2" xfId="1771"/>
    <cellStyle name="好 2 2" xfId="1772"/>
    <cellStyle name="好 2 2 2" xfId="1773"/>
    <cellStyle name="好 2 2 3" xfId="1774"/>
    <cellStyle name="好 2 2 4" xfId="1775"/>
    <cellStyle name="好 2 2 5" xfId="1776"/>
    <cellStyle name="好 2 3" xfId="402"/>
    <cellStyle name="好 2 3 2" xfId="172"/>
    <cellStyle name="好 2 4" xfId="407"/>
    <cellStyle name="好 2 5" xfId="179"/>
    <cellStyle name="好 2 6" xfId="1777"/>
    <cellStyle name="好 2 7" xfId="1779"/>
    <cellStyle name="好 3" xfId="1780"/>
    <cellStyle name="好 3 2" xfId="1781"/>
    <cellStyle name="好 4" xfId="1581"/>
    <cellStyle name="好 4 2" xfId="973"/>
    <cellStyle name="好_~4190974" xfId="1782"/>
    <cellStyle name="好_~4190974 2" xfId="1396"/>
    <cellStyle name="好_~5676413" xfId="1785"/>
    <cellStyle name="好_~5676413 2" xfId="3"/>
    <cellStyle name="好_00省级(打印)" xfId="1143"/>
    <cellStyle name="好_00省级(打印) 2" xfId="1786"/>
    <cellStyle name="好_00省级(定稿)" xfId="1787"/>
    <cellStyle name="好_00省级(定稿) 2" xfId="1788"/>
    <cellStyle name="好_03昭通" xfId="1790"/>
    <cellStyle name="好_03昭通 2" xfId="1791"/>
    <cellStyle name="好_0502通海县" xfId="1792"/>
    <cellStyle name="好_0502通海县 2" xfId="1793"/>
    <cellStyle name="好_05玉溪" xfId="1795"/>
    <cellStyle name="好_05玉溪 2" xfId="1414"/>
    <cellStyle name="好_0605石屏县" xfId="1796"/>
    <cellStyle name="好_0605石屏县 2" xfId="1797"/>
    <cellStyle name="好_1003牟定县" xfId="1798"/>
    <cellStyle name="好_1003牟定县 2" xfId="1745"/>
    <cellStyle name="好_1110洱源县" xfId="1799"/>
    <cellStyle name="好_1110洱源县 2" xfId="1800"/>
    <cellStyle name="好_11大理" xfId="1446"/>
    <cellStyle name="好_11大理 2" xfId="1407"/>
    <cellStyle name="好_2、土地面积、人口、粮食产量基本情况" xfId="1801"/>
    <cellStyle name="好_2、土地面积、人口、粮食产量基本情况 2" xfId="511"/>
    <cellStyle name="好_2006年分析表" xfId="401"/>
    <cellStyle name="好_2006年分析表 2" xfId="171"/>
    <cellStyle name="好_2006年分析表 2 2" xfId="428"/>
    <cellStyle name="好_2006年分析表 3" xfId="536"/>
    <cellStyle name="好_2006年分析表 3 2" xfId="113"/>
    <cellStyle name="好_2006年分析表 4" xfId="538"/>
    <cellStyle name="好_2006年基础数据" xfId="1802"/>
    <cellStyle name="好_2006年基础数据 2" xfId="1804"/>
    <cellStyle name="好_2006年全省财力计算表（中央、决算）" xfId="1805"/>
    <cellStyle name="好_2006年全省财力计算表（中央、决算） 2" xfId="1806"/>
    <cellStyle name="好_2006年水利统计指标统计表" xfId="348"/>
    <cellStyle name="好_2006年水利统计指标统计表 2" xfId="1807"/>
    <cellStyle name="好_2006年在职人员情况" xfId="1808"/>
    <cellStyle name="好_2006年在职人员情况 2" xfId="1810"/>
    <cellStyle name="好_2007年检察院案件数" xfId="1811"/>
    <cellStyle name="好_2007年检察院案件数 2" xfId="1812"/>
    <cellStyle name="好_2007年可用财力" xfId="1813"/>
    <cellStyle name="好_2007年可用财力 2" xfId="641"/>
    <cellStyle name="好_2007年可用财力 2 2" xfId="643"/>
    <cellStyle name="好_2007年可用财力 3" xfId="6"/>
    <cellStyle name="好_2007年可用财力 3 2" xfId="553"/>
    <cellStyle name="好_2007年可用财力 4" xfId="648"/>
    <cellStyle name="好_2007年人员分部门统计表" xfId="1814"/>
    <cellStyle name="好_2007年人员分部门统计表 2" xfId="1618"/>
    <cellStyle name="好_2007年政法部门业务指标" xfId="346"/>
    <cellStyle name="好_2007年政法部门业务指标 2" xfId="1078"/>
    <cellStyle name="好_2008年县级公安保障标准落实奖励经费分配测算" xfId="1815"/>
    <cellStyle name="好_2008年县级公安保障标准落实奖励经费分配测算 2" xfId="1816"/>
    <cellStyle name="好_2008年县级公安保障标准落实奖励经费分配测算 2 2" xfId="1817"/>
    <cellStyle name="好_2008年县级公安保障标准落实奖励经费分配测算 3" xfId="1818"/>
    <cellStyle name="好_2008年县级公安保障标准落实奖励经费分配测算 3 2" xfId="1820"/>
    <cellStyle name="好_2008年县级公安保障标准落实奖励经费分配测算 4" xfId="1821"/>
    <cellStyle name="好_2008云南省分县市中小学教职工统计表（教育厅提供）" xfId="1686"/>
    <cellStyle name="好_2008云南省分县市中小学教职工统计表（教育厅提供） 2" xfId="1822"/>
    <cellStyle name="好_2009年一般性转移支付标准工资" xfId="1823"/>
    <cellStyle name="好_2009年一般性转移支付标准工资 2" xfId="1824"/>
    <cellStyle name="好_2009年一般性转移支付标准工资_~4190974" xfId="740"/>
    <cellStyle name="好_2009年一般性转移支付标准工资_~4190974 2" xfId="742"/>
    <cellStyle name="好_2009年一般性转移支付标准工资_~5676413" xfId="1819"/>
    <cellStyle name="好_2009年一般性转移支付标准工资_~5676413 2" xfId="1825"/>
    <cellStyle name="好_2009年一般性转移支付标准工资_不用软件计算9.1不考虑经费管理评价xl" xfId="1265"/>
    <cellStyle name="好_2009年一般性转移支付标准工资_不用软件计算9.1不考虑经费管理评价xl 2" xfId="907"/>
    <cellStyle name="好_2009年一般性转移支付标准工资_地方配套按人均增幅控制8.30xl" xfId="1826"/>
    <cellStyle name="好_2009年一般性转移支付标准工资_地方配套按人均增幅控制8.30xl 2" xfId="1827"/>
    <cellStyle name="好_2009年一般性转移支付标准工资_地方配套按人均增幅控制8.30一般预算平均增幅、人均可用财力平均增幅两次控制、社会治安系数调整、案件数调整xl" xfId="1828"/>
    <cellStyle name="好_2009年一般性转移支付标准工资_地方配套按人均增幅控制8.30一般预算平均增幅、人均可用财力平均增幅两次控制、社会治安系数调整、案件数调整xl 2" xfId="1829"/>
    <cellStyle name="好_2009年一般性转移支付标准工资_地方配套按人均增幅控制8.31（调整结案率后）xl" xfId="497"/>
    <cellStyle name="好_2009年一般性转移支付标准工资_地方配套按人均增幅控制8.31（调整结案率后）xl 2" xfId="503"/>
    <cellStyle name="好_2009年一般性转移支付标准工资_奖励补助测算5.22测试" xfId="1831"/>
    <cellStyle name="好_2009年一般性转移支付标准工资_奖励补助测算5.22测试 2" xfId="730"/>
    <cellStyle name="好_2009年一般性转移支付标准工资_奖励补助测算5.23新" xfId="1832"/>
    <cellStyle name="好_2009年一般性转移支付标准工资_奖励补助测算5.23新 2" xfId="902"/>
    <cellStyle name="好_2009年一般性转移支付标准工资_奖励补助测算5.24冯铸" xfId="1834"/>
    <cellStyle name="好_2009年一般性转移支付标准工资_奖励补助测算5.24冯铸 2" xfId="1835"/>
    <cellStyle name="好_2009年一般性转移支付标准工资_奖励补助测算7.23" xfId="1836"/>
    <cellStyle name="好_2009年一般性转移支付标准工资_奖励补助测算7.23 2" xfId="1837"/>
    <cellStyle name="好_2009年一般性转移支付标准工资_奖励补助测算7.25" xfId="1838"/>
    <cellStyle name="好_2009年一般性转移支付标准工资_奖励补助测算7.25 (version 1) (version 1)" xfId="1839"/>
    <cellStyle name="好_2009年一般性转移支付标准工资_奖励补助测算7.25 (version 1) (version 1) 2" xfId="1840"/>
    <cellStyle name="好_2009年一般性转移支付标准工资_奖励补助测算7.25 2" xfId="1841"/>
    <cellStyle name="好_2009年一般性转移支付标准工资_奖励补助测算7.25 3" xfId="1842"/>
    <cellStyle name="好_2017-2019年统筹整合投入贫困县情况统计" xfId="1843"/>
    <cellStyle name="好_2017-2019年统筹整合投入贫困县情况统计 2" xfId="1844"/>
    <cellStyle name="好_530623_2006年县级财政报表附表" xfId="1845"/>
    <cellStyle name="好_530623_2006年县级财政报表附表 2" xfId="124"/>
    <cellStyle name="好_530629_2006年县级财政报表附表" xfId="1846"/>
    <cellStyle name="好_530629_2006年县级财政报表附表 2" xfId="1847"/>
    <cellStyle name="好_5334_2006年迪庆县级财政报表附表" xfId="1848"/>
    <cellStyle name="好_5334_2006年迪庆县级财政报表附表 2" xfId="1849"/>
    <cellStyle name="好_Book1" xfId="1850"/>
    <cellStyle name="好_Book1 2" xfId="1851"/>
    <cellStyle name="好_Book1 3" xfId="1852"/>
    <cellStyle name="好_Book1 4" xfId="1853"/>
    <cellStyle name="好_Book1_1" xfId="1854"/>
    <cellStyle name="好_Book1_1 2" xfId="1855"/>
    <cellStyle name="好_Book1_1 2 2" xfId="1268"/>
    <cellStyle name="好_Book1_1 3" xfId="1856"/>
    <cellStyle name="好_Book1_1 3 2" xfId="1857"/>
    <cellStyle name="好_Book1_1 4" xfId="1858"/>
    <cellStyle name="好_Book1_1 5" xfId="1605"/>
    <cellStyle name="好_Book1_1 6" xfId="10"/>
    <cellStyle name="好_Book1_1 7" xfId="1613"/>
    <cellStyle name="好_Book1_1_联系电话" xfId="1859"/>
    <cellStyle name="好_Book1_1_联系电话 2" xfId="1861"/>
    <cellStyle name="好_Book1_2" xfId="1862"/>
    <cellStyle name="好_Book1_3" xfId="1864"/>
    <cellStyle name="好_Book1_3 2" xfId="1866"/>
    <cellStyle name="好_Book1_4" xfId="1868"/>
    <cellStyle name="好_Book1_4 2" xfId="1870"/>
    <cellStyle name="好_Book1_Book1" xfId="1871"/>
    <cellStyle name="好_Book1_Book1 2" xfId="1872"/>
    <cellStyle name="好_Book1_联系电话" xfId="1874"/>
    <cellStyle name="好_Book1_联系电话 2" xfId="1366"/>
    <cellStyle name="好_Book1_县公司" xfId="400"/>
    <cellStyle name="好_Book1_县公司 2" xfId="170"/>
    <cellStyle name="好_Book1_银行账户情况表_2010年12月" xfId="1875"/>
    <cellStyle name="好_Book1_银行账户情况表_2010年12月 2" xfId="63"/>
    <cellStyle name="好_Book2" xfId="1877"/>
    <cellStyle name="好_Book2 2" xfId="1879"/>
    <cellStyle name="好_M01-2(州市补助收入)" xfId="882"/>
    <cellStyle name="好_M01-2(州市补助收入) 2" xfId="1432"/>
    <cellStyle name="好_M03" xfId="1381"/>
    <cellStyle name="好_M03 2" xfId="1880"/>
    <cellStyle name="好_Sheet1" xfId="1881"/>
    <cellStyle name="好_Sheet1 2" xfId="1882"/>
    <cellStyle name="好_Sheet1_1" xfId="507"/>
    <cellStyle name="好_Sheet1_1 2" xfId="1883"/>
    <cellStyle name="好_表4" xfId="1884"/>
    <cellStyle name="好_表4 2" xfId="1885"/>
    <cellStyle name="好_不用软件计算9.1不考虑经费管理评价xl" xfId="1886"/>
    <cellStyle name="好_不用软件计算9.1不考虑经费管理评价xl 2" xfId="1887"/>
    <cellStyle name="好_财政供养人员" xfId="1722"/>
    <cellStyle name="好_财政供养人员 2" xfId="1724"/>
    <cellStyle name="好_财政支出对上级的依赖程度" xfId="1888"/>
    <cellStyle name="好_财政支出对上级的依赖程度 2" xfId="768"/>
    <cellStyle name="好_财政支出对上级的依赖程度 2 2" xfId="771"/>
    <cellStyle name="好_财政支出对上级的依赖程度 3" xfId="845"/>
    <cellStyle name="好_财政支出对上级的依赖程度 3 2" xfId="847"/>
    <cellStyle name="好_财政支出对上级的依赖程度 4" xfId="1889"/>
    <cellStyle name="好_城建部门" xfId="1890"/>
    <cellStyle name="好_城建部门 2" xfId="1863"/>
    <cellStyle name="好_城建部门 2 2" xfId="1865"/>
    <cellStyle name="好_城建部门 3" xfId="1867"/>
    <cellStyle name="好_城建部门 3 2" xfId="1869"/>
    <cellStyle name="好_城建部门 4" xfId="1891"/>
    <cellStyle name="好_地方配套按人均增幅控制8.30xl" xfId="1892"/>
    <cellStyle name="好_地方配套按人均增幅控制8.30xl 2" xfId="980"/>
    <cellStyle name="好_地方配套按人均增幅控制8.30一般预算平均增幅、人均可用财力平均增幅两次控制、社会治安系数调整、案件数调整xl" xfId="1893"/>
    <cellStyle name="好_地方配套按人均增幅控制8.30一般预算平均增幅、人均可用财力平均增幅两次控制、社会治安系数调整、案件数调整xl 2" xfId="1895"/>
    <cellStyle name="好_地方配套按人均增幅控制8.31（调整结案率后）xl" xfId="1251"/>
    <cellStyle name="好_地方配套按人均增幅控制8.31（调整结案率后）xl 2" xfId="779"/>
    <cellStyle name="好_第五部分(才淼、饶永宏）" xfId="1896"/>
    <cellStyle name="好_第五部分(才淼、饶永宏） 2" xfId="1739"/>
    <cellStyle name="好_第一部分：综合全" xfId="1128"/>
    <cellStyle name="好_第一部分：综合全 2" xfId="1130"/>
    <cellStyle name="好_第一部分：综合全 2 2" xfId="1132"/>
    <cellStyle name="好_第一部分：综合全 3" xfId="1135"/>
    <cellStyle name="好_第一部分：综合全 3 2" xfId="61"/>
    <cellStyle name="好_第一部分：综合全 4" xfId="1137"/>
    <cellStyle name="好_高中教师人数（教育厅1.6日提供）" xfId="1784"/>
    <cellStyle name="好_高中教师人数（教育厅1.6日提供） 2" xfId="2"/>
    <cellStyle name="好_汇总" xfId="1897"/>
    <cellStyle name="好_汇总 2" xfId="1898"/>
    <cellStyle name="好_汇总-县级财政报表附表" xfId="1900"/>
    <cellStyle name="好_汇总-县级财政报表附表 2" xfId="89"/>
    <cellStyle name="好_基础数据分析" xfId="1901"/>
    <cellStyle name="好_基础数据分析 2" xfId="1902"/>
    <cellStyle name="好_检验表" xfId="961"/>
    <cellStyle name="好_检验表 2" xfId="1006"/>
    <cellStyle name="好_检验表 2 2" xfId="1008"/>
    <cellStyle name="好_检验表 3" xfId="1010"/>
    <cellStyle name="好_检验表 3 2" xfId="1012"/>
    <cellStyle name="好_检验表 4" xfId="1014"/>
    <cellStyle name="好_检验表（调整后）" xfId="1903"/>
    <cellStyle name="好_检验表（调整后） 2" xfId="1905"/>
    <cellStyle name="好_检验表（调整后） 2 2" xfId="1906"/>
    <cellStyle name="好_检验表（调整后） 3" xfId="1907"/>
    <cellStyle name="好_检验表（调整后） 3 2" xfId="1908"/>
    <cellStyle name="好_检验表（调整后） 4" xfId="1685"/>
    <cellStyle name="好_建行" xfId="1909"/>
    <cellStyle name="好_建行 2" xfId="1910"/>
    <cellStyle name="好_奖励补助测算5.22测试" xfId="1911"/>
    <cellStyle name="好_奖励补助测算5.22测试 2" xfId="1912"/>
    <cellStyle name="好_奖励补助测算5.23新" xfId="1425"/>
    <cellStyle name="好_奖励补助测算5.23新 2" xfId="1427"/>
    <cellStyle name="好_奖励补助测算5.24冯铸" xfId="350"/>
    <cellStyle name="好_奖励补助测算5.24冯铸 2" xfId="1096"/>
    <cellStyle name="好_奖励补助测算7.23" xfId="491"/>
    <cellStyle name="好_奖励补助测算7.23 2" xfId="1913"/>
    <cellStyle name="好_奖励补助测算7.25" xfId="251"/>
    <cellStyle name="好_奖励补助测算7.25 (version 1) (version 1)" xfId="1914"/>
    <cellStyle name="好_奖励补助测算7.25 (version 1) (version 1) 2" xfId="1915"/>
    <cellStyle name="好_奖励补助测算7.25 2" xfId="255"/>
    <cellStyle name="好_奖励补助测算7.25 3" xfId="1917"/>
    <cellStyle name="好_教师绩效工资测算表（离退休按各地上报数测算）2009年1月1日" xfId="1803"/>
    <cellStyle name="好_教师绩效工资测算表（离退休按各地上报数测算）2009年1月1日 2" xfId="1918"/>
    <cellStyle name="好_教师绩效工资测算表（离退休按各地上报数测算）2009年1月1日 2 2" xfId="1692"/>
    <cellStyle name="好_教师绩效工资测算表（离退休按各地上报数测算）2009年1月1日 3" xfId="1919"/>
    <cellStyle name="好_教师绩效工资测算表（离退休按各地上报数测算）2009年1月1日 3 2" xfId="1708"/>
    <cellStyle name="好_教师绩效工资测算表（离退休按各地上报数测算）2009年1月1日 4" xfId="1920"/>
    <cellStyle name="好_教育厅提供义务教育及高中教师人数（2009年1月6日）" xfId="1921"/>
    <cellStyle name="好_教育厅提供义务教育及高中教师人数（2009年1月6日） 2" xfId="1922"/>
    <cellStyle name="好_历年教师人数" xfId="945"/>
    <cellStyle name="好_历年教师人数 2" xfId="1923"/>
    <cellStyle name="好_历年教师人数 2 2" xfId="1924"/>
    <cellStyle name="好_历年教师人数 3" xfId="1894"/>
    <cellStyle name="好_历年教师人数 3 2" xfId="1925"/>
    <cellStyle name="好_历年教师人数 4" xfId="1926"/>
    <cellStyle name="好_丽江汇总" xfId="1927"/>
    <cellStyle name="好_丽江汇总 2" xfId="1929"/>
    <cellStyle name="好_丽江汇总 2 2" xfId="1930"/>
    <cellStyle name="好_丽江汇总 3" xfId="1932"/>
    <cellStyle name="好_丽江汇总 3 2" xfId="1933"/>
    <cellStyle name="好_丽江汇总 4" xfId="1935"/>
    <cellStyle name="好_联系电话" xfId="1936"/>
    <cellStyle name="好_联系电话 2" xfId="46"/>
    <cellStyle name="好_贫困县涉农资金整合工作示范县统计表12月21日" xfId="631"/>
    <cellStyle name="好_贫困县涉农资金整合工作示范县统计表12月21日 2" xfId="1937"/>
    <cellStyle name="好_三季度－表二" xfId="1939"/>
    <cellStyle name="好_三季度－表二 2" xfId="1940"/>
    <cellStyle name="好_卫生部门" xfId="1941"/>
    <cellStyle name="好_卫生部门 2" xfId="1943"/>
    <cellStyle name="好_文体广播部门" xfId="1597"/>
    <cellStyle name="好_文体广播部门 2" xfId="1599"/>
    <cellStyle name="好_文体广播部门 2 2" xfId="1944"/>
    <cellStyle name="好_文体广播部门 3" xfId="1945"/>
    <cellStyle name="好_文体广播部门 3 2" xfId="1946"/>
    <cellStyle name="好_文体广播部门 4" xfId="1947"/>
    <cellStyle name="好_下半年禁毒办案经费分配2544.3万元" xfId="413"/>
    <cellStyle name="好_下半年禁毒办案经费分配2544.3万元 2" xfId="545"/>
    <cellStyle name="好_下半年禁毒办案经费分配2544.3万元 2 2" xfId="548"/>
    <cellStyle name="好_下半年禁毒办案经费分配2544.3万元 3" xfId="555"/>
    <cellStyle name="好_下半年禁毒办案经费分配2544.3万元 3 2" xfId="557"/>
    <cellStyle name="好_下半年禁毒办案经费分配2544.3万元 4" xfId="562"/>
    <cellStyle name="好_下半年禁吸戒毒经费1000万元" xfId="1948"/>
    <cellStyle name="好_下半年禁吸戒毒经费1000万元 2" xfId="1949"/>
    <cellStyle name="好_县公司" xfId="1950"/>
    <cellStyle name="好_县公司 2" xfId="1951"/>
    <cellStyle name="好_县级公安机关公用经费标准奖励测算方案（定稿）" xfId="1326"/>
    <cellStyle name="好_县级公安机关公用经费标准奖励测算方案（定稿） 2" xfId="1328"/>
    <cellStyle name="好_县级基础数据" xfId="1952"/>
    <cellStyle name="好_县级基础数据 2" xfId="1953"/>
    <cellStyle name="好_县级基础数据 2 2" xfId="542"/>
    <cellStyle name="好_县级基础数据 3" xfId="1954"/>
    <cellStyle name="好_县级基础数据 3 2" xfId="1956"/>
    <cellStyle name="好_县级基础数据 4" xfId="1957"/>
    <cellStyle name="好_业务工作量指标" xfId="71"/>
    <cellStyle name="好_业务工作量指标 2" xfId="415"/>
    <cellStyle name="好_义务教育阶段教职工人数（教育厅提供最终）" xfId="1958"/>
    <cellStyle name="好_义务教育阶段教职工人数（教育厅提供最终） 2" xfId="1959"/>
    <cellStyle name="好_银行账户情况表_2010年12月" xfId="1783"/>
    <cellStyle name="好_银行账户情况表_2010年12月 2" xfId="1"/>
    <cellStyle name="好_云南农村义务教育统计表" xfId="1960"/>
    <cellStyle name="好_云南农村义务教育统计表 2" xfId="1961"/>
    <cellStyle name="好_云南省2008年中小学教师人数统计表" xfId="1963"/>
    <cellStyle name="好_云南省2008年中小学教师人数统计表 2" xfId="1965"/>
    <cellStyle name="好_云南省2008年中小学教师人数统计表 2 2" xfId="1966"/>
    <cellStyle name="好_云南省2008年中小学教师人数统计表 3" xfId="650"/>
    <cellStyle name="好_云南省2008年中小学教师人数统计表 3 2" xfId="1967"/>
    <cellStyle name="好_云南省2008年中小学教师人数统计表 4" xfId="653"/>
    <cellStyle name="好_云南省2008年中小学教职工情况（教育厅提供20090101加工整理）" xfId="1285"/>
    <cellStyle name="好_云南省2008年中小学教职工情况（教育厅提供20090101加工整理） 2" xfId="1968"/>
    <cellStyle name="好_云南省2008年转移支付测算——州市本级考核部分及政策性测算" xfId="1969"/>
    <cellStyle name="好_云南省2008年转移支付测算——州市本级考核部分及政策性测算 2" xfId="1970"/>
    <cellStyle name="好_云南水利电力有限公司" xfId="1971"/>
    <cellStyle name="好_云南水利电力有限公司 2" xfId="1972"/>
    <cellStyle name="好_指标四" xfId="341"/>
    <cellStyle name="好_指标四 2" xfId="1973"/>
    <cellStyle name="好_指标五" xfId="1975"/>
    <cellStyle name="好_指标五 2" xfId="1977"/>
    <cellStyle name="好_指标五 2 2" xfId="1979"/>
    <cellStyle name="好_指标五 3" xfId="1981"/>
    <cellStyle name="好_指标五 3 2" xfId="1982"/>
    <cellStyle name="好_指标五 4" xfId="1983"/>
    <cellStyle name="后继超级链接" xfId="1984"/>
    <cellStyle name="后继超级链接 2" xfId="1985"/>
    <cellStyle name="后继超链接" xfId="1986"/>
    <cellStyle name="后继超链接 2" xfId="1987"/>
    <cellStyle name="汇总 2" xfId="804"/>
    <cellStyle name="汇总 2 2" xfId="1989"/>
    <cellStyle name="汇总 2 2 2" xfId="1990"/>
    <cellStyle name="汇总 2 2 3" xfId="1992"/>
    <cellStyle name="汇总 2 2 4" xfId="1994"/>
    <cellStyle name="汇总 2 2 5" xfId="1997"/>
    <cellStyle name="汇总 2 3" xfId="1998"/>
    <cellStyle name="汇总 2 3 2" xfId="1999"/>
    <cellStyle name="汇总 2 4" xfId="2000"/>
    <cellStyle name="汇总 2 5" xfId="2001"/>
    <cellStyle name="汇总 2 6" xfId="2002"/>
    <cellStyle name="汇总 2 7" xfId="2003"/>
    <cellStyle name="汇总 3" xfId="807"/>
    <cellStyle name="汇总 3 2" xfId="2004"/>
    <cellStyle name="汇总 4" xfId="809"/>
    <cellStyle name="汇总 4 2" xfId="2005"/>
    <cellStyle name="货币 2" xfId="1974"/>
    <cellStyle name="货币 2 2" xfId="1976"/>
    <cellStyle name="货币 2 2 2" xfId="1978"/>
    <cellStyle name="货币 2 3" xfId="1980"/>
    <cellStyle name="貨幣 [0]_SGV" xfId="1916"/>
    <cellStyle name="貨幣_SGV" xfId="1623"/>
    <cellStyle name="计算 2" xfId="2006"/>
    <cellStyle name="计算 2 2" xfId="1873"/>
    <cellStyle name="计算 2 2 2" xfId="1365"/>
    <cellStyle name="计算 2 2 3" xfId="2007"/>
    <cellStyle name="计算 2 2 4" xfId="2008"/>
    <cellStyle name="计算 2 2 5" xfId="1421"/>
    <cellStyle name="计算 2 3" xfId="1215"/>
    <cellStyle name="计算 2 3 2" xfId="1052"/>
    <cellStyle name="计算 2 4" xfId="2009"/>
    <cellStyle name="计算 2 5" xfId="2011"/>
    <cellStyle name="计算 2 6" xfId="2012"/>
    <cellStyle name="计算 2 7" xfId="2013"/>
    <cellStyle name="计算 3" xfId="62"/>
    <cellStyle name="计算 3 2" xfId="42"/>
    <cellStyle name="计算 3 3" xfId="398"/>
    <cellStyle name="计算 4" xfId="66"/>
    <cellStyle name="计算 4 2" xfId="404"/>
    <cellStyle name="计算 4 3" xfId="409"/>
    <cellStyle name="检查单元格 2" xfId="2014"/>
    <cellStyle name="检查单元格 2 2" xfId="2015"/>
    <cellStyle name="检查单元格 2 2 2" xfId="1467"/>
    <cellStyle name="检查单元格 2 2 3" xfId="1475"/>
    <cellStyle name="检查单元格 2 2 4" xfId="1484"/>
    <cellStyle name="检查单元格 2 2 5" xfId="1492"/>
    <cellStyle name="检查单元格 2 3" xfId="2016"/>
    <cellStyle name="检查单元格 2 3 2" xfId="2017"/>
    <cellStyle name="检查单元格 2 4" xfId="2018"/>
    <cellStyle name="检查单元格 2 5" xfId="2019"/>
    <cellStyle name="检查单元格 2 6" xfId="2020"/>
    <cellStyle name="检查单元格 2 7" xfId="2021"/>
    <cellStyle name="检查单元格 3" xfId="2022"/>
    <cellStyle name="检查单元格 3 2" xfId="2023"/>
    <cellStyle name="检查单元格 4" xfId="2025"/>
    <cellStyle name="检查单元格 4 2" xfId="2026"/>
    <cellStyle name="解释性文本 2" xfId="2027"/>
    <cellStyle name="解释性文本 2 2" xfId="2028"/>
    <cellStyle name="解释性文本 2 2 2" xfId="633"/>
    <cellStyle name="解释性文本 2 2 3" xfId="635"/>
    <cellStyle name="解释性文本 2 2 4" xfId="126"/>
    <cellStyle name="解释性文本 2 2 5" xfId="148"/>
    <cellStyle name="解释性文本 2 3" xfId="2029"/>
    <cellStyle name="解释性文本 2 3 2" xfId="2030"/>
    <cellStyle name="解释性文本 2 4" xfId="2031"/>
    <cellStyle name="解释性文本 2 5" xfId="2032"/>
    <cellStyle name="解释性文本 2 6" xfId="2033"/>
    <cellStyle name="解释性文本 2 7" xfId="2034"/>
    <cellStyle name="解释性文本 3" xfId="2035"/>
    <cellStyle name="解释性文本 3 2" xfId="2036"/>
    <cellStyle name="解释性文本 4" xfId="2037"/>
    <cellStyle name="解释性文本 4 2" xfId="2038"/>
    <cellStyle name="借出原因" xfId="2039"/>
    <cellStyle name="警告文本 2" xfId="443"/>
    <cellStyle name="警告文本 2 2" xfId="446"/>
    <cellStyle name="警告文本 2 2 2" xfId="1991"/>
    <cellStyle name="警告文本 2 2 3" xfId="1993"/>
    <cellStyle name="警告文本 2 2 4" xfId="1996"/>
    <cellStyle name="警告文本 2 2 5" xfId="2040"/>
    <cellStyle name="警告文本 2 3" xfId="2041"/>
    <cellStyle name="警告文本 2 3 2" xfId="2042"/>
    <cellStyle name="警告文本 2 4" xfId="2044"/>
    <cellStyle name="警告文本 2 5" xfId="2046"/>
    <cellStyle name="警告文本 2 6" xfId="2047"/>
    <cellStyle name="警告文本 2 7" xfId="2048"/>
    <cellStyle name="警告文本 3" xfId="448"/>
    <cellStyle name="警告文本 3 2" xfId="450"/>
    <cellStyle name="警告文本 4" xfId="2049"/>
    <cellStyle name="警告文本 4 2" xfId="2050"/>
    <cellStyle name="链接单元格 2" xfId="2051"/>
    <cellStyle name="链接单元格 2 2" xfId="1370"/>
    <cellStyle name="链接单元格 2 2 2" xfId="1372"/>
    <cellStyle name="链接单元格 2 2 3" xfId="2052"/>
    <cellStyle name="链接单元格 2 2 4" xfId="1938"/>
    <cellStyle name="链接单元格 2 2 5" xfId="707"/>
    <cellStyle name="链接单元格 2 3" xfId="2053"/>
    <cellStyle name="链接单元格 2 3 2" xfId="2054"/>
    <cellStyle name="链接单元格 2 4" xfId="2055"/>
    <cellStyle name="链接单元格 2 5" xfId="2056"/>
    <cellStyle name="链接单元格 2 6" xfId="2057"/>
    <cellStyle name="链接单元格 2 7" xfId="1833"/>
    <cellStyle name="链接单元格 3" xfId="1809"/>
    <cellStyle name="链接单元格 3 2" xfId="1336"/>
    <cellStyle name="链接单元格 4" xfId="2058"/>
    <cellStyle name="链接单元格 4 2" xfId="2059"/>
    <cellStyle name="霓付 [0]_ +Foil &amp; -FOIL &amp; PAPER" xfId="2060"/>
    <cellStyle name="霓付_ +Foil &amp; -FOIL &amp; PAPER" xfId="305"/>
    <cellStyle name="烹拳 [0]_ +Foil &amp; -FOIL &amp; PAPER" xfId="2061"/>
    <cellStyle name="烹拳_ +Foil &amp; -FOIL &amp; PAPER" xfId="1955"/>
    <cellStyle name="普通_ 白土" xfId="2010"/>
    <cellStyle name="千分位[0]_ 白土" xfId="2062"/>
    <cellStyle name="千分位_ 白土" xfId="2063"/>
    <cellStyle name="千位[0]_ 方正PC" xfId="2064"/>
    <cellStyle name="千位_ 方正PC" xfId="2065"/>
    <cellStyle name="千位分隔" xfId="15" builtinId="3"/>
    <cellStyle name="千位分隔 2" xfId="2066"/>
    <cellStyle name="千位分隔 2 2" xfId="1589"/>
    <cellStyle name="千位分隔 2 2 2" xfId="2067"/>
    <cellStyle name="千位分隔 2 2 3" xfId="2068"/>
    <cellStyle name="千位分隔 2 3" xfId="2069"/>
    <cellStyle name="千位分隔 2 4" xfId="906"/>
    <cellStyle name="千位分隔 3" xfId="1102"/>
    <cellStyle name="千位分隔 3 2" xfId="1104"/>
    <cellStyle name="千位分隔 3 3" xfId="1110"/>
    <cellStyle name="千位分隔 3 4" xfId="1113"/>
    <cellStyle name="千位分隔 3 5" xfId="1116"/>
    <cellStyle name="千位分隔 4" xfId="1120"/>
    <cellStyle name="千位分隔 4 2" xfId="1122"/>
    <cellStyle name="千位分隔 5" xfId="1124"/>
    <cellStyle name="千位分隔 6" xfId="150"/>
    <cellStyle name="千位分隔[0] 2" xfId="706"/>
    <cellStyle name="千位分隔[0] 2 2" xfId="1611"/>
    <cellStyle name="钎霖_4岿角利" xfId="2070"/>
    <cellStyle name="强调 1" xfId="2071"/>
    <cellStyle name="强调 1 2" xfId="2072"/>
    <cellStyle name="强调 1 3" xfId="2073"/>
    <cellStyle name="强调 1 4" xfId="146"/>
    <cellStyle name="强调 2" xfId="2074"/>
    <cellStyle name="强调 2 2" xfId="2075"/>
    <cellStyle name="强调 2 3" xfId="2076"/>
    <cellStyle name="强调 2 4" xfId="2077"/>
    <cellStyle name="强调 3" xfId="2078"/>
    <cellStyle name="强调 3 2" xfId="2079"/>
    <cellStyle name="强调 3 3" xfId="2080"/>
    <cellStyle name="强调 3 4" xfId="1794"/>
    <cellStyle name="强调文字颜色 1 2" xfId="2081"/>
    <cellStyle name="强调文字颜色 1 2 2" xfId="2082"/>
    <cellStyle name="强调文字颜色 1 2 2 2" xfId="2083"/>
    <cellStyle name="强调文字颜色 1 2 2 3" xfId="1357"/>
    <cellStyle name="强调文字颜色 1 2 2 4" xfId="1360"/>
    <cellStyle name="强调文字颜色 1 2 2 5" xfId="1363"/>
    <cellStyle name="强调文字颜色 1 2 3" xfId="2084"/>
    <cellStyle name="强调文字颜色 1 2 3 2" xfId="2085"/>
    <cellStyle name="强调文字颜色 1 2 4" xfId="2086"/>
    <cellStyle name="强调文字颜色 1 2 5" xfId="2087"/>
    <cellStyle name="强调文字颜色 1 2 6" xfId="2088"/>
    <cellStyle name="强调文字颜色 1 2 7" xfId="2089"/>
    <cellStyle name="强调文字颜色 1 3" xfId="2090"/>
    <cellStyle name="强调文字颜色 1 3 2" xfId="2091"/>
    <cellStyle name="强调文字颜色 1 4" xfId="2092"/>
    <cellStyle name="强调文字颜色 1 4 2" xfId="2093"/>
    <cellStyle name="强调文字颜色 2 2" xfId="2094"/>
    <cellStyle name="强调文字颜色 2 2 2" xfId="197"/>
    <cellStyle name="强调文字颜色 2 2 2 2" xfId="203"/>
    <cellStyle name="强调文字颜色 2 2 2 3" xfId="268"/>
    <cellStyle name="强调文字颜色 2 2 2 4" xfId="665"/>
    <cellStyle name="强调文字颜色 2 2 2 5" xfId="1904"/>
    <cellStyle name="强调文字颜色 2 2 3" xfId="210"/>
    <cellStyle name="强调文字颜色 2 2 3 2" xfId="213"/>
    <cellStyle name="强调文字颜色 2 2 4" xfId="218"/>
    <cellStyle name="强调文字颜色 2 2 5" xfId="222"/>
    <cellStyle name="强调文字颜色 2 2 6" xfId="228"/>
    <cellStyle name="强调文字颜色 2 2 7" xfId="233"/>
    <cellStyle name="强调文字颜色 2 3" xfId="2095"/>
    <cellStyle name="强调文字颜色 2 3 2" xfId="4"/>
    <cellStyle name="强调文字颜色 2 4" xfId="2096"/>
    <cellStyle name="强调文字颜色 2 4 2" xfId="667"/>
    <cellStyle name="强调文字颜色 3 2" xfId="2097"/>
    <cellStyle name="强调文字颜色 3 2 2" xfId="1229"/>
    <cellStyle name="强调文字颜色 3 2 2 2" xfId="1231"/>
    <cellStyle name="强调文字颜色 3 2 2 3" xfId="2098"/>
    <cellStyle name="强调文字颜色 3 2 2 4" xfId="2099"/>
    <cellStyle name="强调文字颜色 3 2 2 5" xfId="2100"/>
    <cellStyle name="强调文字颜色 3 2 3" xfId="2101"/>
    <cellStyle name="强调文字颜色 3 2 3 2" xfId="2102"/>
    <cellStyle name="强调文字颜色 3 2 4" xfId="1860"/>
    <cellStyle name="强调文字颜色 3 2 5" xfId="2103"/>
    <cellStyle name="强调文字颜色 3 2 6" xfId="870"/>
    <cellStyle name="强调文字颜色 3 2 7" xfId="2104"/>
    <cellStyle name="强调文字颜色 3 3" xfId="1501"/>
    <cellStyle name="强调文字颜色 3 3 2" xfId="2105"/>
    <cellStyle name="强调文字颜色 3 4" xfId="1503"/>
    <cellStyle name="强调文字颜色 3 4 2" xfId="1576"/>
    <cellStyle name="强调文字颜色 4 2" xfId="592"/>
    <cellStyle name="强调文字颜色 4 2 2" xfId="595"/>
    <cellStyle name="强调文字颜色 4 2 2 2" xfId="2106"/>
    <cellStyle name="强调文字颜色 4 2 2 3" xfId="896"/>
    <cellStyle name="强调文字颜色 4 2 2 4" xfId="2107"/>
    <cellStyle name="强调文字颜色 4 2 2 5" xfId="2108"/>
    <cellStyle name="强调文字颜色 4 2 3" xfId="2109"/>
    <cellStyle name="强调文字颜色 4 2 3 2" xfId="2110"/>
    <cellStyle name="强调文字颜色 4 2 4" xfId="2111"/>
    <cellStyle name="强调文字颜色 4 2 5" xfId="2112"/>
    <cellStyle name="强调文字颜色 4 2 6" xfId="2113"/>
    <cellStyle name="强调文字颜色 4 2 7" xfId="1988"/>
    <cellStyle name="强调文字颜色 4 3" xfId="597"/>
    <cellStyle name="强调文字颜色 4 3 2" xfId="599"/>
    <cellStyle name="强调文字颜色 4 4" xfId="1375"/>
    <cellStyle name="强调文字颜色 4 4 2" xfId="1377"/>
    <cellStyle name="强调文字颜色 5 2" xfId="2114"/>
    <cellStyle name="强调文字颜色 5 2 2" xfId="886"/>
    <cellStyle name="强调文字颜色 5 2 2 2" xfId="2115"/>
    <cellStyle name="强调文字颜色 5 2 2 3" xfId="2116"/>
    <cellStyle name="强调文字颜色 5 2 2 4" xfId="2117"/>
    <cellStyle name="强调文字颜色 5 2 2 5" xfId="568"/>
    <cellStyle name="强调文字颜色 5 2 3" xfId="888"/>
    <cellStyle name="强调文字颜色 5 2 3 2" xfId="890"/>
    <cellStyle name="强调文字颜色 5 2 4" xfId="2118"/>
    <cellStyle name="强调文字颜色 5 2 5" xfId="2119"/>
    <cellStyle name="强调文字颜色 5 2 6" xfId="2120"/>
    <cellStyle name="强调文字颜色 5 2 7" xfId="2121"/>
    <cellStyle name="强调文字颜色 5 3" xfId="2122"/>
    <cellStyle name="强调文字颜色 5 3 2" xfId="1995"/>
    <cellStyle name="强调文字颜色 5 4" xfId="2123"/>
    <cellStyle name="强调文字颜色 5 4 2" xfId="1608"/>
    <cellStyle name="强调文字颜色 6 2" xfId="1876"/>
    <cellStyle name="强调文字颜色 6 2 2" xfId="1878"/>
    <cellStyle name="强调文字颜色 6 2 2 2" xfId="2124"/>
    <cellStyle name="强调文字颜色 6 2 2 3" xfId="2125"/>
    <cellStyle name="强调文字颜色 6 2 2 4" xfId="2126"/>
    <cellStyle name="强调文字颜色 6 2 2 5" xfId="2127"/>
    <cellStyle name="强调文字颜色 6 2 3" xfId="2128"/>
    <cellStyle name="强调文字颜色 6 2 3 2" xfId="2129"/>
    <cellStyle name="强调文字颜色 6 2 4" xfId="2130"/>
    <cellStyle name="强调文字颜色 6 2 5" xfId="2131"/>
    <cellStyle name="强调文字颜色 6 2 6" xfId="2132"/>
    <cellStyle name="强调文字颜色 6 2 7" xfId="2133"/>
    <cellStyle name="强调文字颜色 6 3" xfId="2134"/>
    <cellStyle name="强调文字颜色 6 3 2" xfId="2135"/>
    <cellStyle name="强调文字颜色 6 4" xfId="1830"/>
    <cellStyle name="强调文字颜色 6 4 2" xfId="729"/>
    <cellStyle name="日期" xfId="17"/>
    <cellStyle name="商品名称" xfId="2137"/>
    <cellStyle name="适中 2" xfId="69"/>
    <cellStyle name="适中 2 2" xfId="1465"/>
    <cellStyle name="适中 2 2 2" xfId="2138"/>
    <cellStyle name="适中 2 2 3" xfId="552"/>
    <cellStyle name="适中 2 2 4" xfId="560"/>
    <cellStyle name="适中 2 2 5" xfId="564"/>
    <cellStyle name="适中 2 3" xfId="1962"/>
    <cellStyle name="适中 2 3 2" xfId="1964"/>
    <cellStyle name="适中 2 4" xfId="394"/>
    <cellStyle name="适中 2 5" xfId="2139"/>
    <cellStyle name="适中 2 6" xfId="2140"/>
    <cellStyle name="适中 2 7" xfId="2141"/>
    <cellStyle name="适中 3" xfId="419"/>
    <cellStyle name="适中 3 2" xfId="2142"/>
    <cellStyle name="适中 4" xfId="81"/>
    <cellStyle name="适中 4 2" xfId="1481"/>
    <cellStyle name="输出 2" xfId="2143"/>
    <cellStyle name="输出 2 2" xfId="2144"/>
    <cellStyle name="输出 2 2 2" xfId="1537"/>
    <cellStyle name="输出 2 2 3" xfId="2145"/>
    <cellStyle name="输出 2 2 4" xfId="2146"/>
    <cellStyle name="输出 2 2 5" xfId="2147"/>
    <cellStyle name="输出 2 3" xfId="1394"/>
    <cellStyle name="输出 2 3 2" xfId="2148"/>
    <cellStyle name="输出 2 4" xfId="2149"/>
    <cellStyle name="输出 2 5" xfId="1928"/>
    <cellStyle name="输出 2 6" xfId="1931"/>
    <cellStyle name="输出 2 7" xfId="1934"/>
    <cellStyle name="输出 3" xfId="2150"/>
    <cellStyle name="输出 3 2" xfId="1789"/>
    <cellStyle name="输出 4" xfId="2151"/>
    <cellStyle name="输出 4 2" xfId="1568"/>
    <cellStyle name="输入 2" xfId="1549"/>
    <cellStyle name="输入 2 2" xfId="1551"/>
    <cellStyle name="输入 2 2 2" xfId="2152"/>
    <cellStyle name="输入 2 2 3" xfId="1275"/>
    <cellStyle name="输入 2 2 4" xfId="2153"/>
    <cellStyle name="输入 2 2 5" xfId="2154"/>
    <cellStyle name="输入 2 3" xfId="2155"/>
    <cellStyle name="输入 2 3 2" xfId="2156"/>
    <cellStyle name="输入 2 4" xfId="1610"/>
    <cellStyle name="输入 2 5" xfId="2157"/>
    <cellStyle name="输入 2 6" xfId="2158"/>
    <cellStyle name="输入 2 7" xfId="2159"/>
    <cellStyle name="输入 3" xfId="1553"/>
    <cellStyle name="输入 3 2" xfId="2160"/>
    <cellStyle name="输入 3 3" xfId="2161"/>
    <cellStyle name="输入 4" xfId="2162"/>
    <cellStyle name="输入 4 2" xfId="2163"/>
    <cellStyle name="输入 4 3" xfId="2164"/>
    <cellStyle name="数量" xfId="2165"/>
    <cellStyle name="数字" xfId="2166"/>
    <cellStyle name="数字 2" xfId="2167"/>
    <cellStyle name="㼿㼿㼿㼿㼿㼿" xfId="345"/>
    <cellStyle name="㼿㼿㼿㼿㼿㼿 2" xfId="1077"/>
    <cellStyle name="㼿㼿㼿㼿㼿㼿㼿㼿㼿㼿㼿?" xfId="2168"/>
    <cellStyle name="㼿㼿㼿㼿㼿㼿㼿㼿㼿㼿㼿? 2" xfId="2169"/>
    <cellStyle name="未定义" xfId="2170"/>
    <cellStyle name="未定义 2" xfId="1387"/>
    <cellStyle name="未定义 2 2" xfId="1389"/>
    <cellStyle name="未定义 3" xfId="1391"/>
    <cellStyle name="未定义 3 2" xfId="2171"/>
    <cellStyle name="未定义 4" xfId="185"/>
    <cellStyle name="小数" xfId="2172"/>
    <cellStyle name="小数 2" xfId="2024"/>
    <cellStyle name="样式 1" xfId="2173"/>
    <cellStyle name="样式 1 2" xfId="2043"/>
    <cellStyle name="样式 1 3" xfId="2045"/>
    <cellStyle name="一般_SGV" xfId="406"/>
    <cellStyle name="昗弨_Pacific Region P&amp;L" xfId="2174"/>
    <cellStyle name="着色 1" xfId="2175"/>
    <cellStyle name="着色 1 2" xfId="2176"/>
    <cellStyle name="着色 1 3" xfId="2177"/>
    <cellStyle name="着色 1 4" xfId="2178"/>
    <cellStyle name="着色 1 5" xfId="2179"/>
    <cellStyle name="着色 2" xfId="2180"/>
    <cellStyle name="着色 2 2" xfId="2181"/>
    <cellStyle name="着色 2 3" xfId="2182"/>
    <cellStyle name="着色 2 4" xfId="1942"/>
    <cellStyle name="着色 2 5" xfId="1233"/>
    <cellStyle name="着色 3" xfId="2183"/>
    <cellStyle name="着色 3 2" xfId="2184"/>
    <cellStyle name="着色 3 3" xfId="2185"/>
    <cellStyle name="着色 3 4" xfId="2186"/>
    <cellStyle name="着色 3 5" xfId="2187"/>
    <cellStyle name="着色 4" xfId="2188"/>
    <cellStyle name="着色 4 2" xfId="2189"/>
    <cellStyle name="着色 4 3" xfId="2190"/>
    <cellStyle name="着色 4 4" xfId="2191"/>
    <cellStyle name="着色 4 5" xfId="2192"/>
    <cellStyle name="着色 5" xfId="2193"/>
    <cellStyle name="着色 5 2" xfId="2194"/>
    <cellStyle name="着色 5 3" xfId="2195"/>
    <cellStyle name="着色 5 4" xfId="1899"/>
    <cellStyle name="着色 5 5" xfId="2196"/>
    <cellStyle name="着色 6" xfId="2136"/>
    <cellStyle name="着色 6 2" xfId="2197"/>
    <cellStyle name="着色 6 3" xfId="2198"/>
    <cellStyle name="着色 6 4" xfId="817"/>
    <cellStyle name="着色 6 5" xfId="95"/>
    <cellStyle name="寘嬫愗傝 [0.00]_Region Orders (2)" xfId="2199"/>
    <cellStyle name="寘嬫愗傝_Region Orders (2)" xfId="2200"/>
    <cellStyle name="注释 2" xfId="614"/>
    <cellStyle name="注释 2 2" xfId="1778"/>
    <cellStyle name="注释 2 2 2" xfId="2201"/>
    <cellStyle name="注释 2 2 3" xfId="2202"/>
    <cellStyle name="注释 2 2 4" xfId="2203"/>
    <cellStyle name="注释 2 3" xfId="2204"/>
    <cellStyle name="注释 2 4" xfId="2205"/>
    <cellStyle name="注释 2 5" xfId="2206"/>
    <cellStyle name="注释 3" xfId="140"/>
    <cellStyle name="注释 3 2" xfId="628"/>
    <cellStyle name="注释 3 3" xfId="578"/>
    <cellStyle name="注释 4" xfId="2207"/>
    <cellStyle name="注释 4 2" xfId="1474"/>
    <cellStyle name="注释 4 3" xfId="1483"/>
    <cellStyle name="注释 5" xfId="2208"/>
    <cellStyle name="注释 5 2" xfId="838"/>
    <cellStyle name="注释 5 3" xfId="2209"/>
    <cellStyle name="콤마 [0]_BOILER-CO1" xfId="2210"/>
    <cellStyle name="콤마_BOILER-CO1" xfId="1001"/>
    <cellStyle name="통화 [0]_BOILER-CO1" xfId="1153"/>
    <cellStyle name="통화_BOILER-CO1" xfId="858"/>
    <cellStyle name="표준_0N-HANDLING " xfId="1179"/>
  </cellStyles>
  <dxfs count="0"/>
  <tableStyles count="0" defaultTableStyle="TableStyleMedium9" defaultPivotStyle="PivotStyleLight16"/>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N116"/>
  <sheetViews>
    <sheetView zoomScale="130" zoomScaleNormal="130" workbookViewId="0">
      <pane xSplit="5" ySplit="5" topLeftCell="O12" activePane="bottomRight" state="frozen"/>
      <selection pane="topRight"/>
      <selection pane="bottomLeft"/>
      <selection pane="bottomRight" activeCell="Q36" sqref="Q55 Q46 Q42 Q36"/>
    </sheetView>
  </sheetViews>
  <sheetFormatPr defaultColWidth="9" defaultRowHeight="13"/>
  <cols>
    <col min="1" max="1" width="5.453125" style="95" customWidth="1"/>
    <col min="2" max="2" width="6.26953125" style="96" customWidth="1"/>
    <col min="3" max="3" width="7.26953125" style="95" customWidth="1"/>
    <col min="4" max="4" width="9" style="95"/>
    <col min="5" max="5" width="18.90625" style="95" customWidth="1"/>
    <col min="6" max="6" width="6.6328125" style="95" customWidth="1"/>
    <col min="7" max="7" width="6.26953125" style="98" customWidth="1"/>
    <col min="8" max="8" width="23.26953125" style="155" customWidth="1"/>
    <col min="9" max="9" width="13.08984375" style="97" customWidth="1"/>
    <col min="10" max="10" width="12.90625" style="97" customWidth="1"/>
    <col min="11" max="11" width="14.36328125" style="155" customWidth="1"/>
    <col min="12" max="12" width="13.90625" style="97" customWidth="1"/>
    <col min="13" max="13" width="12.36328125" style="97" customWidth="1"/>
    <col min="14" max="14" width="13.6328125" style="97" customWidth="1"/>
    <col min="15" max="15" width="15.7265625" style="97" customWidth="1"/>
    <col min="16" max="16" width="12.36328125" style="97" customWidth="1"/>
    <col min="17" max="17" width="14.26953125" style="97" customWidth="1"/>
    <col min="18" max="18" width="13.7265625" style="156" customWidth="1"/>
    <col min="19" max="19" width="14.26953125" style="97" customWidth="1"/>
    <col min="20" max="20" width="9.36328125" style="98" customWidth="1"/>
    <col min="21" max="22" width="12.7265625" style="95" customWidth="1"/>
    <col min="23" max="23" width="11.6328125" style="95" customWidth="1"/>
    <col min="24" max="24" width="12.7265625" style="95" customWidth="1"/>
    <col min="25" max="25" width="10.453125" style="95" customWidth="1"/>
    <col min="26" max="26" width="11.6328125" style="95" customWidth="1"/>
    <col min="27" max="16384" width="9" style="95"/>
  </cols>
  <sheetData>
    <row r="1" spans="1:22" s="88" customFormat="1">
      <c r="A1" s="249" t="s">
        <v>0</v>
      </c>
      <c r="B1" s="249"/>
      <c r="C1" s="249"/>
      <c r="D1" s="249"/>
      <c r="G1" s="122"/>
      <c r="H1" s="99"/>
      <c r="I1" s="100"/>
      <c r="J1" s="100"/>
      <c r="K1" s="99"/>
      <c r="L1" s="100"/>
      <c r="M1" s="100"/>
      <c r="N1" s="100"/>
      <c r="O1" s="100"/>
      <c r="P1" s="100"/>
      <c r="Q1" s="100"/>
      <c r="R1" s="168"/>
      <c r="S1" s="100"/>
      <c r="T1" s="122"/>
    </row>
    <row r="2" spans="1:22" s="89" customFormat="1" ht="23">
      <c r="A2" s="250" t="s">
        <v>1</v>
      </c>
      <c r="B2" s="250"/>
      <c r="C2" s="250"/>
      <c r="D2" s="250"/>
      <c r="E2" s="250"/>
      <c r="F2" s="250"/>
      <c r="G2" s="250"/>
      <c r="H2" s="250"/>
      <c r="I2" s="250"/>
      <c r="J2" s="250"/>
      <c r="K2" s="250"/>
      <c r="L2" s="250"/>
      <c r="M2" s="250"/>
      <c r="N2" s="250"/>
      <c r="O2" s="250"/>
      <c r="P2" s="250"/>
      <c r="Q2" s="250"/>
      <c r="R2" s="250"/>
      <c r="S2" s="250"/>
      <c r="T2" s="123"/>
    </row>
    <row r="3" spans="1:22" s="90" customFormat="1" ht="23">
      <c r="A3" s="101"/>
      <c r="B3" s="101"/>
      <c r="C3" s="101"/>
      <c r="D3" s="101"/>
      <c r="E3" s="101"/>
      <c r="F3" s="101"/>
      <c r="G3" s="101"/>
      <c r="H3" s="101"/>
      <c r="I3" s="101"/>
      <c r="J3" s="101"/>
      <c r="K3" s="101"/>
      <c r="L3" s="101"/>
      <c r="M3" s="101"/>
      <c r="N3" s="101"/>
      <c r="O3" s="101"/>
      <c r="P3" s="101"/>
      <c r="Q3" s="101"/>
      <c r="R3" s="101"/>
      <c r="S3" s="101"/>
      <c r="T3" s="124" t="s">
        <v>2</v>
      </c>
    </row>
    <row r="4" spans="1:22" s="91" customFormat="1" ht="12" customHeight="1">
      <c r="A4" s="256" t="s">
        <v>3</v>
      </c>
      <c r="B4" s="205" t="s">
        <v>4</v>
      </c>
      <c r="C4" s="205"/>
      <c r="D4" s="205"/>
      <c r="E4" s="205"/>
      <c r="F4" s="206" t="s">
        <v>5</v>
      </c>
      <c r="G4" s="208" t="s">
        <v>6</v>
      </c>
      <c r="H4" s="206" t="s">
        <v>7</v>
      </c>
      <c r="I4" s="203" t="s">
        <v>8</v>
      </c>
      <c r="J4" s="103" t="s">
        <v>9</v>
      </c>
      <c r="K4" s="205" t="s">
        <v>10</v>
      </c>
      <c r="L4" s="203" t="s">
        <v>11</v>
      </c>
      <c r="M4" s="203" t="s">
        <v>12</v>
      </c>
      <c r="N4" s="203" t="s">
        <v>13</v>
      </c>
      <c r="O4" s="203" t="s">
        <v>14</v>
      </c>
      <c r="P4" s="203" t="s">
        <v>15</v>
      </c>
      <c r="Q4" s="203" t="s">
        <v>16</v>
      </c>
      <c r="R4" s="203" t="s">
        <v>17</v>
      </c>
      <c r="S4" s="203" t="s">
        <v>18</v>
      </c>
      <c r="T4" s="203" t="s">
        <v>19</v>
      </c>
    </row>
    <row r="5" spans="1:22" s="91" customFormat="1" ht="26">
      <c r="A5" s="256"/>
      <c r="B5" s="205"/>
      <c r="C5" s="205"/>
      <c r="D5" s="205"/>
      <c r="E5" s="205"/>
      <c r="F5" s="207"/>
      <c r="G5" s="209"/>
      <c r="H5" s="207"/>
      <c r="I5" s="203"/>
      <c r="J5" s="103" t="s">
        <v>20</v>
      </c>
      <c r="K5" s="205"/>
      <c r="L5" s="203"/>
      <c r="M5" s="203"/>
      <c r="N5" s="203"/>
      <c r="O5" s="203"/>
      <c r="P5" s="203"/>
      <c r="Q5" s="203"/>
      <c r="R5" s="203"/>
      <c r="S5" s="203"/>
      <c r="T5" s="203"/>
    </row>
    <row r="6" spans="1:22" s="91" customFormat="1">
      <c r="A6" s="251" t="s">
        <v>21</v>
      </c>
      <c r="B6" s="251"/>
      <c r="C6" s="251"/>
      <c r="D6" s="251"/>
      <c r="E6" s="251"/>
      <c r="F6" s="102"/>
      <c r="G6" s="125"/>
      <c r="H6" s="102"/>
      <c r="I6" s="103"/>
      <c r="J6" s="103"/>
      <c r="K6" s="103"/>
      <c r="L6" s="103"/>
      <c r="M6" s="103"/>
      <c r="N6" s="103"/>
      <c r="O6" s="103"/>
      <c r="P6" s="103"/>
      <c r="Q6" s="103"/>
      <c r="R6" s="103"/>
      <c r="S6" s="103"/>
      <c r="T6" s="125"/>
    </row>
    <row r="7" spans="1:22" s="91" customFormat="1">
      <c r="A7" s="251" t="s">
        <v>22</v>
      </c>
      <c r="B7" s="251"/>
      <c r="C7" s="251"/>
      <c r="D7" s="251"/>
      <c r="E7" s="251"/>
      <c r="F7" s="102"/>
      <c r="G7" s="125"/>
      <c r="H7" s="157">
        <f>I11+I85+I109+I112</f>
        <v>85230.23</v>
      </c>
      <c r="I7" s="103">
        <f>I9+I82+I106+I111</f>
        <v>178653.26</v>
      </c>
      <c r="J7" s="103">
        <f>J9+J82+J106+J111</f>
        <v>88955.53</v>
      </c>
      <c r="K7" s="103">
        <f t="shared" ref="K7:S7" si="0">K9+K82+K106+K111</f>
        <v>178653.26</v>
      </c>
      <c r="L7" s="103">
        <f t="shared" si="0"/>
        <v>29529.01</v>
      </c>
      <c r="M7" s="103">
        <f t="shared" si="0"/>
        <v>24621.84</v>
      </c>
      <c r="N7" s="103">
        <f t="shared" si="0"/>
        <v>15464.95</v>
      </c>
      <c r="O7" s="103">
        <f t="shared" si="0"/>
        <v>17654.23</v>
      </c>
      <c r="P7" s="103">
        <f t="shared" si="0"/>
        <v>22287.61</v>
      </c>
      <c r="Q7" s="103">
        <f t="shared" si="0"/>
        <v>23782.560000000001</v>
      </c>
      <c r="R7" s="103">
        <f t="shared" si="0"/>
        <v>16130.06</v>
      </c>
      <c r="S7" s="103">
        <f t="shared" si="0"/>
        <v>29183</v>
      </c>
      <c r="T7" s="125">
        <f>T9+T17+T31+T35+T37+T39+T41+T43+T45+T47+T48+T50+T52+T54+T55+T57</f>
        <v>0</v>
      </c>
    </row>
    <row r="8" spans="1:22" s="91" customFormat="1">
      <c r="A8" s="252" t="s">
        <v>20</v>
      </c>
      <c r="B8" s="252"/>
      <c r="C8" s="252"/>
      <c r="D8" s="252"/>
      <c r="E8" s="252"/>
      <c r="F8" s="158"/>
      <c r="G8" s="159"/>
      <c r="H8" s="158"/>
      <c r="I8" s="104">
        <f>I10+I84+I108+I111</f>
        <v>88955.53</v>
      </c>
      <c r="J8" s="104">
        <f>J10+J83+J108+J113</f>
        <v>88955.53</v>
      </c>
      <c r="K8" s="104">
        <f>K10+K85+K108+K111</f>
        <v>88955.53</v>
      </c>
      <c r="L8" s="104">
        <f t="shared" ref="L8:S8" si="1">L10+L85+L108+L111</f>
        <v>20053.78</v>
      </c>
      <c r="M8" s="104">
        <f t="shared" si="1"/>
        <v>9170.92</v>
      </c>
      <c r="N8" s="104">
        <f t="shared" si="1"/>
        <v>8702.57</v>
      </c>
      <c r="O8" s="104">
        <f t="shared" si="1"/>
        <v>8312.16</v>
      </c>
      <c r="P8" s="104">
        <f t="shared" si="1"/>
        <v>12206.1</v>
      </c>
      <c r="Q8" s="104">
        <f t="shared" si="1"/>
        <v>12181.01</v>
      </c>
      <c r="R8" s="104">
        <f t="shared" si="1"/>
        <v>8001.99</v>
      </c>
      <c r="S8" s="104">
        <f t="shared" si="1"/>
        <v>10327</v>
      </c>
      <c r="T8" s="125">
        <f>T10+T18+T32+T36+T38+T40+T42+T44+T46+T48+T49+T51+T53+T55+T56+T58</f>
        <v>0</v>
      </c>
      <c r="V8" s="126"/>
    </row>
    <row r="9" spans="1:22" s="91" customFormat="1">
      <c r="A9" s="253" t="s">
        <v>23</v>
      </c>
      <c r="B9" s="253"/>
      <c r="C9" s="253"/>
      <c r="D9" s="253"/>
      <c r="E9" s="253"/>
      <c r="F9" s="160"/>
      <c r="G9" s="161">
        <f>G11+G19+G33+G37+G39+G41+G43+G45+G47+G49+G50+G52+G54+G56+G57+G59</f>
        <v>0</v>
      </c>
      <c r="H9" s="160"/>
      <c r="I9" s="105">
        <f>I11+I19+I33+I37+I39+I41+I43+I45+I47+I49+I50+I52+I54+I56+I57+I59</f>
        <v>137972.71</v>
      </c>
      <c r="J9" s="105">
        <f>J11+J19+J33+J37+J39+J41+J43+J45+J47+J49+J50+J52+J54+J56+J57+J59</f>
        <v>54195.64</v>
      </c>
      <c r="K9" s="105">
        <f t="shared" ref="K9:T9" si="2">K11+K19+K33+K37+K39+K41+K43+K45+K47+K49+K50+K52+K54+K56+K57+K59</f>
        <v>137972.71</v>
      </c>
      <c r="L9" s="105">
        <f t="shared" si="2"/>
        <v>21176.639999999999</v>
      </c>
      <c r="M9" s="105">
        <f t="shared" si="2"/>
        <v>21720.94</v>
      </c>
      <c r="N9" s="105">
        <f t="shared" si="2"/>
        <v>13105.96</v>
      </c>
      <c r="O9" s="105">
        <f t="shared" si="2"/>
        <v>14586.79</v>
      </c>
      <c r="P9" s="105">
        <f t="shared" si="2"/>
        <v>18908.57</v>
      </c>
      <c r="Q9" s="105">
        <f t="shared" si="2"/>
        <v>20670.82</v>
      </c>
      <c r="R9" s="105">
        <f t="shared" si="2"/>
        <v>14094.85</v>
      </c>
      <c r="S9" s="105">
        <f t="shared" si="2"/>
        <v>13708.14</v>
      </c>
      <c r="T9" s="125">
        <f t="shared" si="2"/>
        <v>0</v>
      </c>
    </row>
    <row r="10" spans="1:22" s="91" customFormat="1">
      <c r="A10" s="254" t="s">
        <v>24</v>
      </c>
      <c r="B10" s="254"/>
      <c r="C10" s="254"/>
      <c r="D10" s="254"/>
      <c r="E10" s="254"/>
      <c r="F10" s="102"/>
      <c r="G10" s="125"/>
      <c r="H10" s="102"/>
      <c r="I10" s="103">
        <v>54195.64</v>
      </c>
      <c r="J10" s="103">
        <f>J11+J36+J42+J46+J55</f>
        <v>54195.64</v>
      </c>
      <c r="K10" s="103">
        <f t="shared" ref="K10:S10" si="3">K11+K36+K42+K46+K55</f>
        <v>54195.64</v>
      </c>
      <c r="L10" s="103">
        <f t="shared" si="3"/>
        <v>11706.01</v>
      </c>
      <c r="M10" s="103">
        <f t="shared" si="3"/>
        <v>6276.06</v>
      </c>
      <c r="N10" s="103">
        <f t="shared" si="3"/>
        <v>6351.78</v>
      </c>
      <c r="O10" s="103">
        <f t="shared" si="3"/>
        <v>5258.68</v>
      </c>
      <c r="P10" s="103">
        <f t="shared" si="3"/>
        <v>8827.06</v>
      </c>
      <c r="Q10" s="103">
        <f t="shared" si="3"/>
        <v>9069.27</v>
      </c>
      <c r="R10" s="103">
        <f t="shared" si="3"/>
        <v>5966.78</v>
      </c>
      <c r="S10" s="103">
        <f t="shared" si="3"/>
        <v>740</v>
      </c>
      <c r="T10" s="125">
        <f>T11+T36+T41+T45+T54</f>
        <v>0</v>
      </c>
    </row>
    <row r="11" spans="1:22" s="89" customFormat="1">
      <c r="A11" s="257">
        <v>1</v>
      </c>
      <c r="B11" s="255" t="s">
        <v>25</v>
      </c>
      <c r="C11" s="255"/>
      <c r="D11" s="255"/>
      <c r="E11" s="255"/>
      <c r="F11" s="162"/>
      <c r="G11" s="128"/>
      <c r="H11" s="163" t="s">
        <v>26</v>
      </c>
      <c r="I11" s="106">
        <f>I12+I13+I14+I15</f>
        <v>50470.34</v>
      </c>
      <c r="J11" s="106">
        <v>50470.34</v>
      </c>
      <c r="K11" s="106">
        <v>50470.34</v>
      </c>
      <c r="L11" s="106">
        <f>L12+L13+L14+L15</f>
        <v>11443.03</v>
      </c>
      <c r="M11" s="106">
        <f t="shared" ref="M11:S11" si="4">M12+M13+M14+M15</f>
        <v>5906.27</v>
      </c>
      <c r="N11" s="106">
        <f t="shared" si="4"/>
        <v>6047.73</v>
      </c>
      <c r="O11" s="106">
        <f t="shared" si="4"/>
        <v>4467.05</v>
      </c>
      <c r="P11" s="106">
        <f t="shared" si="4"/>
        <v>8300.1</v>
      </c>
      <c r="Q11" s="106">
        <f t="shared" si="4"/>
        <v>7996.56</v>
      </c>
      <c r="R11" s="106">
        <f t="shared" si="4"/>
        <v>5569.6</v>
      </c>
      <c r="S11" s="106">
        <f t="shared" si="4"/>
        <v>740</v>
      </c>
      <c r="T11" s="127"/>
    </row>
    <row r="12" spans="1:22" s="89" customFormat="1">
      <c r="A12" s="257"/>
      <c r="B12" s="248" t="s">
        <v>27</v>
      </c>
      <c r="C12" s="248"/>
      <c r="D12" s="248"/>
      <c r="E12" s="248"/>
      <c r="F12" s="162"/>
      <c r="G12" s="128"/>
      <c r="H12" s="163"/>
      <c r="I12" s="113">
        <v>44489.05</v>
      </c>
      <c r="J12" s="113">
        <v>44489.05</v>
      </c>
      <c r="K12" s="118">
        <f t="shared" ref="K12:K19" si="5">L12+M12+N12+O12+P12+Q12+R12+S12</f>
        <v>44489.05</v>
      </c>
      <c r="L12" s="106">
        <v>11302.57</v>
      </c>
      <c r="M12" s="106">
        <v>4461.16</v>
      </c>
      <c r="N12" s="106">
        <v>5305.67</v>
      </c>
      <c r="O12" s="106">
        <v>4376.42</v>
      </c>
      <c r="P12" s="106">
        <v>8220.1299999999992</v>
      </c>
      <c r="Q12" s="106">
        <v>5830.28</v>
      </c>
      <c r="R12" s="106">
        <v>4992.82</v>
      </c>
      <c r="S12" s="106"/>
      <c r="T12" s="128"/>
    </row>
    <row r="13" spans="1:22" s="89" customFormat="1">
      <c r="A13" s="257"/>
      <c r="B13" s="248" t="s">
        <v>28</v>
      </c>
      <c r="C13" s="248"/>
      <c r="D13" s="248"/>
      <c r="E13" s="248"/>
      <c r="F13" s="162"/>
      <c r="G13" s="128"/>
      <c r="H13" s="163"/>
      <c r="I13" s="113">
        <v>3751.52</v>
      </c>
      <c r="J13" s="113">
        <v>3751</v>
      </c>
      <c r="K13" s="118">
        <f t="shared" si="5"/>
        <v>3751.52</v>
      </c>
      <c r="L13" s="106">
        <v>140.46</v>
      </c>
      <c r="M13" s="106">
        <v>955.34</v>
      </c>
      <c r="N13" s="106">
        <v>742.06</v>
      </c>
      <c r="O13" s="106">
        <v>90.63</v>
      </c>
      <c r="P13" s="106">
        <v>79.97</v>
      </c>
      <c r="Q13" s="106">
        <v>1166.28</v>
      </c>
      <c r="R13" s="106">
        <v>576.78</v>
      </c>
      <c r="S13" s="106"/>
      <c r="T13" s="128"/>
    </row>
    <row r="14" spans="1:22" s="89" customFormat="1">
      <c r="A14" s="257"/>
      <c r="B14" s="248" t="s">
        <v>29</v>
      </c>
      <c r="C14" s="248"/>
      <c r="D14" s="248"/>
      <c r="E14" s="248"/>
      <c r="F14" s="162"/>
      <c r="G14" s="128"/>
      <c r="H14" s="163"/>
      <c r="I14" s="113">
        <v>1489.77</v>
      </c>
      <c r="J14" s="113">
        <v>1489.77</v>
      </c>
      <c r="K14" s="118">
        <f t="shared" si="5"/>
        <v>1489.77</v>
      </c>
      <c r="L14" s="106"/>
      <c r="M14" s="106">
        <v>489.77</v>
      </c>
      <c r="N14" s="106"/>
      <c r="O14" s="106"/>
      <c r="P14" s="106"/>
      <c r="Q14" s="106">
        <v>1000</v>
      </c>
      <c r="R14" s="106"/>
      <c r="S14" s="106"/>
      <c r="T14" s="128"/>
    </row>
    <row r="15" spans="1:22" s="89" customFormat="1">
      <c r="A15" s="257"/>
      <c r="B15" s="248" t="s">
        <v>30</v>
      </c>
      <c r="C15" s="248"/>
      <c r="D15" s="248"/>
      <c r="E15" s="248"/>
      <c r="F15" s="162"/>
      <c r="G15" s="128"/>
      <c r="H15" s="164" t="s">
        <v>31</v>
      </c>
      <c r="I15" s="113">
        <v>740</v>
      </c>
      <c r="J15" s="113">
        <v>740</v>
      </c>
      <c r="K15" s="118">
        <f t="shared" si="5"/>
        <v>740</v>
      </c>
      <c r="L15" s="106"/>
      <c r="M15" s="106"/>
      <c r="N15" s="106"/>
      <c r="O15" s="106"/>
      <c r="P15" s="106"/>
      <c r="Q15" s="106"/>
      <c r="R15" s="106"/>
      <c r="S15" s="106">
        <v>740</v>
      </c>
      <c r="T15" s="128"/>
    </row>
    <row r="16" spans="1:22" s="89" customFormat="1">
      <c r="A16" s="257"/>
      <c r="B16" s="248" t="s">
        <v>30</v>
      </c>
      <c r="C16" s="248"/>
      <c r="D16" s="248"/>
      <c r="E16" s="248"/>
      <c r="F16" s="162"/>
      <c r="G16" s="128"/>
      <c r="H16" s="163"/>
      <c r="I16" s="113"/>
      <c r="J16" s="113"/>
      <c r="K16" s="118"/>
      <c r="L16" s="106"/>
      <c r="M16" s="106"/>
      <c r="N16" s="106"/>
      <c r="O16" s="106"/>
      <c r="P16" s="106"/>
      <c r="Q16" s="106"/>
      <c r="R16" s="106"/>
      <c r="S16" s="106"/>
      <c r="T16" s="128"/>
    </row>
    <row r="17" spans="1:20" s="89" customFormat="1">
      <c r="A17" s="257"/>
      <c r="B17" s="248" t="s">
        <v>32</v>
      </c>
      <c r="C17" s="248"/>
      <c r="D17" s="248"/>
      <c r="E17" s="248"/>
      <c r="F17" s="162"/>
      <c r="G17" s="128"/>
      <c r="H17" s="163"/>
      <c r="I17" s="113"/>
      <c r="J17" s="113"/>
      <c r="K17" s="118"/>
      <c r="L17" s="106"/>
      <c r="M17" s="106"/>
      <c r="N17" s="106"/>
      <c r="O17" s="106"/>
      <c r="P17" s="106"/>
      <c r="Q17" s="106"/>
      <c r="R17" s="106"/>
      <c r="S17" s="106"/>
      <c r="T17" s="128"/>
    </row>
    <row r="18" spans="1:20" s="89" customFormat="1">
      <c r="A18" s="257"/>
      <c r="B18" s="248" t="s">
        <v>32</v>
      </c>
      <c r="C18" s="248"/>
      <c r="D18" s="248"/>
      <c r="E18" s="248"/>
      <c r="F18" s="162"/>
      <c r="G18" s="128"/>
      <c r="H18" s="163"/>
      <c r="I18" s="113"/>
      <c r="J18" s="113"/>
      <c r="K18" s="118"/>
      <c r="L18" s="106"/>
      <c r="M18" s="106"/>
      <c r="N18" s="106"/>
      <c r="O18" s="106"/>
      <c r="P18" s="106"/>
      <c r="Q18" s="106"/>
      <c r="R18" s="106"/>
      <c r="S18" s="106"/>
      <c r="T18" s="128"/>
    </row>
    <row r="19" spans="1:20" s="92" customFormat="1">
      <c r="A19" s="219">
        <v>2</v>
      </c>
      <c r="B19" s="204" t="s">
        <v>33</v>
      </c>
      <c r="C19" s="204"/>
      <c r="D19" s="204"/>
      <c r="E19" s="204"/>
      <c r="F19" s="163"/>
      <c r="G19" s="106"/>
      <c r="H19" s="163" t="s">
        <v>34</v>
      </c>
      <c r="I19" s="167">
        <v>18354.05</v>
      </c>
      <c r="J19" s="113"/>
      <c r="K19" s="118">
        <f t="shared" si="5"/>
        <v>18354.05</v>
      </c>
      <c r="L19" s="109">
        <v>104.97</v>
      </c>
      <c r="M19" s="109">
        <v>4416.41</v>
      </c>
      <c r="N19" s="109">
        <v>3417.59</v>
      </c>
      <c r="O19" s="109">
        <v>2393.5</v>
      </c>
      <c r="P19" s="109">
        <v>3131.67</v>
      </c>
      <c r="Q19" s="109">
        <v>1766.81</v>
      </c>
      <c r="R19" s="109">
        <v>3009.34</v>
      </c>
      <c r="S19" s="109">
        <v>113.76</v>
      </c>
      <c r="T19" s="106"/>
    </row>
    <row r="20" spans="1:20" s="89" customFormat="1">
      <c r="A20" s="220"/>
      <c r="B20" s="228" t="s">
        <v>35</v>
      </c>
      <c r="C20" s="229"/>
      <c r="D20" s="229"/>
      <c r="E20" s="230"/>
      <c r="F20" s="162"/>
      <c r="G20" s="128"/>
      <c r="H20" s="163"/>
      <c r="I20" s="113"/>
      <c r="J20" s="113"/>
      <c r="K20" s="118"/>
      <c r="L20" s="106"/>
      <c r="M20" s="106"/>
      <c r="N20" s="106"/>
      <c r="O20" s="106"/>
      <c r="P20" s="106"/>
      <c r="Q20" s="106"/>
      <c r="R20" s="106"/>
      <c r="S20" s="106"/>
      <c r="T20" s="128"/>
    </row>
    <row r="21" spans="1:20" s="89" customFormat="1">
      <c r="A21" s="223"/>
      <c r="B21" s="216" t="s">
        <v>36</v>
      </c>
      <c r="C21" s="234" t="s">
        <v>37</v>
      </c>
      <c r="D21" s="234"/>
      <c r="E21" s="234"/>
      <c r="F21" s="162"/>
      <c r="G21" s="128"/>
      <c r="H21" s="163" t="s">
        <v>38</v>
      </c>
      <c r="I21" s="113">
        <v>4518</v>
      </c>
      <c r="J21" s="113"/>
      <c r="K21" s="118">
        <v>4518</v>
      </c>
      <c r="L21" s="112">
        <v>1316.85</v>
      </c>
      <c r="M21" s="112">
        <v>354.13</v>
      </c>
      <c r="N21" s="112">
        <v>165.3</v>
      </c>
      <c r="O21" s="112">
        <v>299.05</v>
      </c>
      <c r="P21" s="112">
        <v>794.54</v>
      </c>
      <c r="Q21" s="112">
        <v>329.29</v>
      </c>
      <c r="R21" s="112">
        <v>303.83999999999997</v>
      </c>
      <c r="S21" s="106">
        <v>955</v>
      </c>
      <c r="T21" s="128"/>
    </row>
    <row r="22" spans="1:20" s="89" customFormat="1">
      <c r="A22" s="223"/>
      <c r="B22" s="217"/>
      <c r="C22" s="204" t="s">
        <v>39</v>
      </c>
      <c r="D22" s="234" t="s">
        <v>40</v>
      </c>
      <c r="E22" s="234"/>
      <c r="F22" s="162"/>
      <c r="G22" s="128"/>
      <c r="H22" s="163"/>
      <c r="I22" s="113">
        <v>1232</v>
      </c>
      <c r="J22" s="113"/>
      <c r="K22" s="118">
        <v>1232</v>
      </c>
      <c r="L22" s="106">
        <v>76.849999999999994</v>
      </c>
      <c r="M22" s="106">
        <v>104.13</v>
      </c>
      <c r="N22" s="106">
        <v>35.299999999999997</v>
      </c>
      <c r="O22" s="106">
        <v>99.05</v>
      </c>
      <c r="P22" s="106">
        <v>184.54</v>
      </c>
      <c r="Q22" s="106">
        <v>146.29</v>
      </c>
      <c r="R22" s="106">
        <v>53.84</v>
      </c>
      <c r="S22" s="106">
        <v>532</v>
      </c>
      <c r="T22" s="128"/>
    </row>
    <row r="23" spans="1:20" s="89" customFormat="1">
      <c r="A23" s="223"/>
      <c r="B23" s="217"/>
      <c r="C23" s="204"/>
      <c r="D23" s="234" t="s">
        <v>41</v>
      </c>
      <c r="E23" s="234"/>
      <c r="F23" s="162"/>
      <c r="G23" s="128"/>
      <c r="H23" s="163"/>
      <c r="I23" s="113">
        <v>203</v>
      </c>
      <c r="J23" s="113"/>
      <c r="K23" s="118">
        <v>203</v>
      </c>
      <c r="L23" s="106"/>
      <c r="M23" s="106"/>
      <c r="N23" s="106"/>
      <c r="O23" s="106"/>
      <c r="P23" s="106"/>
      <c r="Q23" s="106">
        <v>123</v>
      </c>
      <c r="R23" s="106">
        <v>80</v>
      </c>
      <c r="S23" s="106"/>
      <c r="T23" s="128"/>
    </row>
    <row r="24" spans="1:20" s="89" customFormat="1">
      <c r="A24" s="223"/>
      <c r="B24" s="217"/>
      <c r="C24" s="204"/>
      <c r="D24" s="234" t="s">
        <v>42</v>
      </c>
      <c r="E24" s="234"/>
      <c r="F24" s="162"/>
      <c r="G24" s="128"/>
      <c r="H24" s="163"/>
      <c r="I24" s="113"/>
      <c r="J24" s="113"/>
      <c r="K24" s="118"/>
      <c r="L24" s="106"/>
      <c r="M24" s="106"/>
      <c r="N24" s="106"/>
      <c r="O24" s="106"/>
      <c r="P24" s="106"/>
      <c r="Q24" s="106"/>
      <c r="R24" s="106"/>
      <c r="S24" s="106"/>
      <c r="T24" s="128"/>
    </row>
    <row r="25" spans="1:20" s="89" customFormat="1">
      <c r="A25" s="223"/>
      <c r="B25" s="217"/>
      <c r="C25" s="204"/>
      <c r="D25" s="234" t="s">
        <v>43</v>
      </c>
      <c r="E25" s="234"/>
      <c r="F25" s="162"/>
      <c r="G25" s="128"/>
      <c r="H25" s="163"/>
      <c r="I25" s="113"/>
      <c r="J25" s="113"/>
      <c r="K25" s="118"/>
      <c r="L25" s="106"/>
      <c r="M25" s="106"/>
      <c r="N25" s="106"/>
      <c r="O25" s="106"/>
      <c r="P25" s="106"/>
      <c r="Q25" s="106"/>
      <c r="R25" s="106"/>
      <c r="S25" s="106"/>
      <c r="T25" s="128"/>
    </row>
    <row r="26" spans="1:20" s="89" customFormat="1">
      <c r="A26" s="223"/>
      <c r="B26" s="217"/>
      <c r="C26" s="204"/>
      <c r="D26" s="234" t="s">
        <v>44</v>
      </c>
      <c r="E26" s="234"/>
      <c r="F26" s="162"/>
      <c r="G26" s="128"/>
      <c r="H26" s="163"/>
      <c r="I26" s="113"/>
      <c r="J26" s="113"/>
      <c r="K26" s="118"/>
      <c r="L26" s="106"/>
      <c r="M26" s="106"/>
      <c r="N26" s="106"/>
      <c r="O26" s="106"/>
      <c r="P26" s="106"/>
      <c r="Q26" s="106"/>
      <c r="R26" s="106"/>
      <c r="S26" s="106"/>
      <c r="T26" s="128"/>
    </row>
    <row r="27" spans="1:20" s="89" customFormat="1">
      <c r="A27" s="223"/>
      <c r="B27" s="217"/>
      <c r="C27" s="204"/>
      <c r="D27" s="228" t="s">
        <v>45</v>
      </c>
      <c r="E27" s="230"/>
      <c r="F27" s="162"/>
      <c r="G27" s="128"/>
      <c r="H27" s="163"/>
      <c r="I27" s="113"/>
      <c r="J27" s="113"/>
      <c r="K27" s="118"/>
      <c r="L27" s="106"/>
      <c r="M27" s="106"/>
      <c r="N27" s="106"/>
      <c r="O27" s="106"/>
      <c r="P27" s="106"/>
      <c r="Q27" s="106"/>
      <c r="R27" s="106"/>
      <c r="S27" s="106"/>
      <c r="T27" s="128"/>
    </row>
    <row r="28" spans="1:20" s="89" customFormat="1">
      <c r="A28" s="223"/>
      <c r="B28" s="217"/>
      <c r="C28" s="204"/>
      <c r="D28" s="228" t="s">
        <v>46</v>
      </c>
      <c r="E28" s="230"/>
      <c r="F28" s="162"/>
      <c r="G28" s="128"/>
      <c r="H28" s="163"/>
      <c r="I28" s="113"/>
      <c r="J28" s="113"/>
      <c r="K28" s="118"/>
      <c r="L28" s="106"/>
      <c r="M28" s="106"/>
      <c r="N28" s="106"/>
      <c r="O28" s="106"/>
      <c r="P28" s="106"/>
      <c r="Q28" s="106"/>
      <c r="R28" s="106"/>
      <c r="S28" s="106"/>
      <c r="T28" s="128"/>
    </row>
    <row r="29" spans="1:20" s="89" customFormat="1">
      <c r="A29" s="223"/>
      <c r="B29" s="217"/>
      <c r="C29" s="204"/>
      <c r="D29" s="228" t="s">
        <v>47</v>
      </c>
      <c r="E29" s="230"/>
      <c r="F29" s="162"/>
      <c r="G29" s="128"/>
      <c r="H29" s="163"/>
      <c r="I29" s="113"/>
      <c r="J29" s="113"/>
      <c r="K29" s="118"/>
      <c r="L29" s="106"/>
      <c r="M29" s="106"/>
      <c r="N29" s="106"/>
      <c r="O29" s="106"/>
      <c r="P29" s="106"/>
      <c r="Q29" s="106"/>
      <c r="R29" s="106"/>
      <c r="S29" s="106"/>
      <c r="T29" s="128"/>
    </row>
    <row r="30" spans="1:20" s="89" customFormat="1">
      <c r="A30" s="223"/>
      <c r="B30" s="217"/>
      <c r="C30" s="204"/>
      <c r="D30" s="234" t="s">
        <v>48</v>
      </c>
      <c r="E30" s="234"/>
      <c r="F30" s="162"/>
      <c r="G30" s="128"/>
      <c r="H30" s="163"/>
      <c r="I30" s="113"/>
      <c r="J30" s="113"/>
      <c r="K30" s="118"/>
      <c r="L30" s="106"/>
      <c r="M30" s="106"/>
      <c r="N30" s="106"/>
      <c r="O30" s="106"/>
      <c r="P30" s="106"/>
      <c r="Q30" s="106"/>
      <c r="R30" s="106"/>
      <c r="S30" s="106"/>
      <c r="T30" s="128"/>
    </row>
    <row r="31" spans="1:20" s="89" customFormat="1">
      <c r="A31" s="223"/>
      <c r="B31" s="217"/>
      <c r="C31" s="234" t="s">
        <v>49</v>
      </c>
      <c r="D31" s="234"/>
      <c r="E31" s="234"/>
      <c r="F31" s="162"/>
      <c r="G31" s="128"/>
      <c r="H31" s="163"/>
      <c r="I31" s="113">
        <f>I21-I22-I23</f>
        <v>3083</v>
      </c>
      <c r="J31" s="113">
        <f t="shared" ref="J31:S31" si="6">J21-J22-J23</f>
        <v>0</v>
      </c>
      <c r="K31" s="113">
        <f t="shared" si="6"/>
        <v>3083</v>
      </c>
      <c r="L31" s="113">
        <f t="shared" si="6"/>
        <v>1240</v>
      </c>
      <c r="M31" s="113">
        <f t="shared" si="6"/>
        <v>250</v>
      </c>
      <c r="N31" s="113">
        <f t="shared" si="6"/>
        <v>130</v>
      </c>
      <c r="O31" s="113">
        <f t="shared" si="6"/>
        <v>200</v>
      </c>
      <c r="P31" s="113">
        <f t="shared" si="6"/>
        <v>610</v>
      </c>
      <c r="Q31" s="113">
        <f t="shared" si="6"/>
        <v>60</v>
      </c>
      <c r="R31" s="113">
        <f t="shared" si="6"/>
        <v>170</v>
      </c>
      <c r="S31" s="113">
        <f t="shared" si="6"/>
        <v>423</v>
      </c>
      <c r="T31" s="128"/>
    </row>
    <row r="32" spans="1:20" s="89" customFormat="1">
      <c r="A32" s="220"/>
      <c r="B32" s="218"/>
      <c r="C32" s="228" t="s">
        <v>35</v>
      </c>
      <c r="D32" s="229"/>
      <c r="E32" s="230"/>
      <c r="F32" s="162"/>
      <c r="G32" s="128"/>
      <c r="H32" s="163"/>
      <c r="I32" s="113">
        <v>0</v>
      </c>
      <c r="J32" s="113">
        <v>0</v>
      </c>
      <c r="K32" s="118"/>
      <c r="L32" s="106"/>
      <c r="M32" s="106"/>
      <c r="N32" s="106"/>
      <c r="O32" s="106"/>
      <c r="P32" s="106"/>
      <c r="Q32" s="106"/>
      <c r="R32" s="106"/>
      <c r="S32" s="106"/>
      <c r="T32" s="128"/>
    </row>
    <row r="33" spans="1:20" s="89" customFormat="1">
      <c r="A33" s="219">
        <v>4</v>
      </c>
      <c r="B33" s="216" t="s">
        <v>50</v>
      </c>
      <c r="C33" s="234" t="s">
        <v>37</v>
      </c>
      <c r="D33" s="234"/>
      <c r="E33" s="234"/>
      <c r="F33" s="162"/>
      <c r="G33" s="128"/>
      <c r="H33" s="163" t="s">
        <v>51</v>
      </c>
      <c r="I33" s="113">
        <v>31935.759999999998</v>
      </c>
      <c r="J33" s="113">
        <v>1061</v>
      </c>
      <c r="K33" s="118">
        <v>31935.759999999998</v>
      </c>
      <c r="L33" s="106">
        <v>4036</v>
      </c>
      <c r="M33" s="106">
        <v>4124.8100000000004</v>
      </c>
      <c r="N33" s="106">
        <v>1769.68</v>
      </c>
      <c r="O33" s="106">
        <v>3407.25</v>
      </c>
      <c r="P33" s="106">
        <v>4299.25</v>
      </c>
      <c r="Q33" s="106">
        <v>6971.06</v>
      </c>
      <c r="R33" s="106">
        <v>3722.61</v>
      </c>
      <c r="S33" s="106">
        <v>3605.1</v>
      </c>
      <c r="T33" s="128"/>
    </row>
    <row r="34" spans="1:20" s="89" customFormat="1">
      <c r="A34" s="223"/>
      <c r="B34" s="217"/>
      <c r="C34" s="245" t="s">
        <v>52</v>
      </c>
      <c r="D34" s="246"/>
      <c r="E34" s="247"/>
      <c r="F34" s="162"/>
      <c r="G34" s="128"/>
      <c r="H34" s="163"/>
      <c r="I34" s="113">
        <v>665.33</v>
      </c>
      <c r="J34" s="113"/>
      <c r="K34" s="118"/>
      <c r="L34" s="106">
        <v>45.15</v>
      </c>
      <c r="M34" s="106">
        <v>92.45</v>
      </c>
      <c r="N34" s="106">
        <v>22.29</v>
      </c>
      <c r="O34" s="106">
        <v>20.98</v>
      </c>
      <c r="P34" s="106">
        <v>221.76</v>
      </c>
      <c r="Q34" s="106">
        <v>262.7</v>
      </c>
      <c r="R34" s="106"/>
      <c r="S34" s="106"/>
      <c r="T34" s="128"/>
    </row>
    <row r="35" spans="1:20" s="89" customFormat="1">
      <c r="A35" s="223"/>
      <c r="B35" s="217"/>
      <c r="C35" s="234" t="s">
        <v>49</v>
      </c>
      <c r="D35" s="234"/>
      <c r="E35" s="234"/>
      <c r="F35" s="162"/>
      <c r="G35" s="128"/>
      <c r="H35" s="163"/>
      <c r="I35" s="113">
        <f>I33-I34</f>
        <v>31270.43</v>
      </c>
      <c r="J35" s="113">
        <v>1061</v>
      </c>
      <c r="K35" s="113">
        <f t="shared" ref="K35:S35" si="7">K33-K34</f>
        <v>31935.759999999998</v>
      </c>
      <c r="L35" s="113">
        <f t="shared" si="7"/>
        <v>3990.85</v>
      </c>
      <c r="M35" s="113">
        <f t="shared" si="7"/>
        <v>4032.36</v>
      </c>
      <c r="N35" s="113">
        <f t="shared" si="7"/>
        <v>1747.39</v>
      </c>
      <c r="O35" s="113">
        <f t="shared" si="7"/>
        <v>3386.27</v>
      </c>
      <c r="P35" s="113">
        <f t="shared" si="7"/>
        <v>4077.49</v>
      </c>
      <c r="Q35" s="113">
        <f t="shared" si="7"/>
        <v>6708.36</v>
      </c>
      <c r="R35" s="113">
        <f t="shared" si="7"/>
        <v>3722.61</v>
      </c>
      <c r="S35" s="113">
        <f t="shared" si="7"/>
        <v>3605.1</v>
      </c>
      <c r="T35" s="128"/>
    </row>
    <row r="36" spans="1:20" s="89" customFormat="1">
      <c r="A36" s="220"/>
      <c r="B36" s="218"/>
      <c r="C36" s="228" t="s">
        <v>35</v>
      </c>
      <c r="D36" s="229"/>
      <c r="E36" s="230"/>
      <c r="F36" s="162"/>
      <c r="G36" s="128"/>
      <c r="H36" s="163"/>
      <c r="I36" s="113"/>
      <c r="J36" s="113">
        <v>1061</v>
      </c>
      <c r="K36" s="118">
        <v>1061</v>
      </c>
      <c r="L36" s="106">
        <v>101.41</v>
      </c>
      <c r="M36" s="106">
        <v>105.32</v>
      </c>
      <c r="N36" s="106">
        <v>86.6</v>
      </c>
      <c r="O36" s="106">
        <v>198.94</v>
      </c>
      <c r="P36" s="106">
        <v>155.25</v>
      </c>
      <c r="Q36" s="169">
        <v>300.36</v>
      </c>
      <c r="R36" s="106">
        <v>113.12</v>
      </c>
      <c r="S36" s="106"/>
      <c r="T36" s="128"/>
    </row>
    <row r="37" spans="1:20" s="89" customFormat="1">
      <c r="A37" s="219">
        <v>5</v>
      </c>
      <c r="B37" s="234" t="s">
        <v>53</v>
      </c>
      <c r="C37" s="234"/>
      <c r="D37" s="234"/>
      <c r="E37" s="234"/>
      <c r="F37" s="162"/>
      <c r="G37" s="128"/>
      <c r="H37" s="163" t="s">
        <v>26</v>
      </c>
      <c r="I37" s="113">
        <v>4048</v>
      </c>
      <c r="J37" s="113"/>
      <c r="K37" s="118">
        <v>4048</v>
      </c>
      <c r="L37" s="106">
        <v>1836.35</v>
      </c>
      <c r="M37" s="106">
        <v>229.54</v>
      </c>
      <c r="N37" s="106">
        <v>949.17</v>
      </c>
      <c r="O37" s="106">
        <v>114.77</v>
      </c>
      <c r="P37" s="106">
        <v>688.63</v>
      </c>
      <c r="Q37" s="106"/>
      <c r="R37" s="106">
        <v>229.54</v>
      </c>
      <c r="S37" s="106"/>
      <c r="T37" s="128"/>
    </row>
    <row r="38" spans="1:20" s="89" customFormat="1">
      <c r="A38" s="220"/>
      <c r="B38" s="228" t="s">
        <v>35</v>
      </c>
      <c r="C38" s="229"/>
      <c r="D38" s="229"/>
      <c r="E38" s="230"/>
      <c r="F38" s="162"/>
      <c r="G38" s="128"/>
      <c r="H38" s="163"/>
      <c r="I38" s="113"/>
      <c r="J38" s="113"/>
      <c r="K38" s="118"/>
      <c r="L38" s="106"/>
      <c r="M38" s="106"/>
      <c r="N38" s="106"/>
      <c r="O38" s="106"/>
      <c r="P38" s="106"/>
      <c r="Q38" s="106"/>
      <c r="R38" s="106"/>
      <c r="S38" s="106"/>
      <c r="T38" s="128"/>
    </row>
    <row r="39" spans="1:20" s="89" customFormat="1">
      <c r="A39" s="219">
        <v>6</v>
      </c>
      <c r="B39" s="234" t="s">
        <v>54</v>
      </c>
      <c r="C39" s="234"/>
      <c r="D39" s="234"/>
      <c r="E39" s="234"/>
      <c r="F39" s="162"/>
      <c r="G39" s="128"/>
      <c r="H39" s="163" t="s">
        <v>38</v>
      </c>
      <c r="I39" s="113">
        <v>400</v>
      </c>
      <c r="J39" s="113"/>
      <c r="K39" s="118">
        <v>400</v>
      </c>
      <c r="L39" s="106"/>
      <c r="M39" s="106"/>
      <c r="N39" s="106"/>
      <c r="O39" s="106">
        <v>400</v>
      </c>
      <c r="P39" s="106"/>
      <c r="Q39" s="106"/>
      <c r="R39" s="106"/>
      <c r="S39" s="106"/>
      <c r="T39" s="128"/>
    </row>
    <row r="40" spans="1:20" s="89" customFormat="1">
      <c r="A40" s="220"/>
      <c r="B40" s="228" t="s">
        <v>35</v>
      </c>
      <c r="C40" s="229"/>
      <c r="D40" s="229"/>
      <c r="E40" s="230"/>
      <c r="F40" s="162"/>
      <c r="G40" s="128"/>
      <c r="H40" s="163"/>
      <c r="I40" s="113"/>
      <c r="J40" s="113"/>
      <c r="K40" s="118"/>
      <c r="L40" s="106"/>
      <c r="M40" s="106"/>
      <c r="N40" s="106"/>
      <c r="O40" s="106"/>
      <c r="P40" s="106"/>
      <c r="Q40" s="106"/>
      <c r="R40" s="106"/>
      <c r="S40" s="106"/>
      <c r="T40" s="128"/>
    </row>
    <row r="41" spans="1:20" s="89" customFormat="1">
      <c r="A41" s="219">
        <v>7</v>
      </c>
      <c r="B41" s="234" t="s">
        <v>55</v>
      </c>
      <c r="C41" s="234"/>
      <c r="D41" s="234"/>
      <c r="E41" s="234"/>
      <c r="F41" s="162"/>
      <c r="G41" s="128"/>
      <c r="H41" s="163" t="s">
        <v>51</v>
      </c>
      <c r="I41" s="113">
        <v>23866.02</v>
      </c>
      <c r="J41" s="106">
        <v>500</v>
      </c>
      <c r="K41" s="118">
        <v>23866.02</v>
      </c>
      <c r="L41" s="106">
        <f>79.47+1000+2000+47.8</f>
        <v>3127.27</v>
      </c>
      <c r="M41" s="106">
        <f>693.39+5465.55+49.63</f>
        <v>6208.57</v>
      </c>
      <c r="N41" s="106">
        <f>3.04+400+40.81</f>
        <v>443.85</v>
      </c>
      <c r="O41" s="106">
        <f>1181.03+600+93.75</f>
        <v>1874.78</v>
      </c>
      <c r="P41" s="106">
        <f>64.71+1300+73.16</f>
        <v>1437.87</v>
      </c>
      <c r="Q41" s="106">
        <f>22.79+2100+141.54</f>
        <v>2264.33</v>
      </c>
      <c r="R41" s="106">
        <f>62.5+1100+53.31</f>
        <v>1215.81</v>
      </c>
      <c r="S41" s="106">
        <v>7293.54</v>
      </c>
      <c r="T41" s="128"/>
    </row>
    <row r="42" spans="1:20" s="89" customFormat="1">
      <c r="A42" s="223"/>
      <c r="B42" s="228" t="s">
        <v>35</v>
      </c>
      <c r="C42" s="229"/>
      <c r="D42" s="229"/>
      <c r="E42" s="230"/>
      <c r="F42" s="162"/>
      <c r="G42" s="128"/>
      <c r="H42" s="163"/>
      <c r="I42" s="113"/>
      <c r="J42" s="113">
        <v>500</v>
      </c>
      <c r="K42" s="118">
        <v>500</v>
      </c>
      <c r="L42" s="106">
        <v>47.8</v>
      </c>
      <c r="M42" s="106">
        <v>49.63</v>
      </c>
      <c r="N42" s="106">
        <v>40.81</v>
      </c>
      <c r="O42" s="106">
        <v>93.75</v>
      </c>
      <c r="P42" s="106">
        <v>73.16</v>
      </c>
      <c r="Q42" s="169">
        <v>141.54</v>
      </c>
      <c r="R42" s="106">
        <v>53.31</v>
      </c>
      <c r="S42" s="106"/>
      <c r="T42" s="128"/>
    </row>
    <row r="43" spans="1:20" s="89" customFormat="1">
      <c r="A43" s="219">
        <v>8</v>
      </c>
      <c r="B43" s="234" t="s">
        <v>56</v>
      </c>
      <c r="C43" s="234"/>
      <c r="D43" s="234"/>
      <c r="E43" s="234"/>
      <c r="F43" s="162"/>
      <c r="G43" s="128"/>
      <c r="H43" s="163"/>
      <c r="I43" s="113"/>
      <c r="J43" s="113"/>
      <c r="K43" s="118"/>
      <c r="L43" s="106"/>
      <c r="M43" s="106"/>
      <c r="N43" s="106"/>
      <c r="O43" s="106"/>
      <c r="P43" s="106"/>
      <c r="Q43" s="106"/>
      <c r="R43" s="106"/>
      <c r="S43" s="106"/>
      <c r="T43" s="128"/>
    </row>
    <row r="44" spans="1:20" s="89" customFormat="1">
      <c r="A44" s="223"/>
      <c r="B44" s="228" t="s">
        <v>35</v>
      </c>
      <c r="C44" s="229"/>
      <c r="D44" s="229"/>
      <c r="E44" s="230"/>
      <c r="F44" s="162"/>
      <c r="G44" s="128"/>
      <c r="H44" s="163"/>
      <c r="I44" s="113"/>
      <c r="J44" s="113"/>
      <c r="K44" s="118"/>
      <c r="L44" s="106"/>
      <c r="M44" s="106"/>
      <c r="N44" s="106"/>
      <c r="O44" s="106"/>
      <c r="P44" s="106"/>
      <c r="Q44" s="106"/>
      <c r="R44" s="106"/>
      <c r="S44" s="106"/>
      <c r="T44" s="128"/>
    </row>
    <row r="45" spans="1:20" s="89" customFormat="1">
      <c r="A45" s="219">
        <v>9</v>
      </c>
      <c r="B45" s="234" t="s">
        <v>57</v>
      </c>
      <c r="C45" s="234"/>
      <c r="D45" s="234"/>
      <c r="E45" s="234"/>
      <c r="F45" s="162"/>
      <c r="G45" s="128"/>
      <c r="H45" s="163" t="s">
        <v>58</v>
      </c>
      <c r="I45" s="113">
        <v>2008.54</v>
      </c>
      <c r="J45" s="106">
        <v>204.3</v>
      </c>
      <c r="K45" s="118">
        <v>2008.54</v>
      </c>
      <c r="L45" s="106">
        <v>19.54</v>
      </c>
      <c r="M45" s="106">
        <v>20.28</v>
      </c>
      <c r="N45" s="106">
        <v>16.670000000000002</v>
      </c>
      <c r="O45" s="106">
        <v>38.31</v>
      </c>
      <c r="P45" s="106">
        <v>29.89</v>
      </c>
      <c r="Q45" s="106">
        <v>57.83</v>
      </c>
      <c r="R45" s="106">
        <v>21.78</v>
      </c>
      <c r="S45" s="106">
        <v>1804.24</v>
      </c>
      <c r="T45" s="128"/>
    </row>
    <row r="46" spans="1:20" s="89" customFormat="1">
      <c r="A46" s="223"/>
      <c r="B46" s="228" t="s">
        <v>35</v>
      </c>
      <c r="C46" s="229"/>
      <c r="D46" s="229"/>
      <c r="E46" s="230"/>
      <c r="F46" s="162"/>
      <c r="G46" s="165"/>
      <c r="H46" s="163"/>
      <c r="I46" s="113">
        <v>204.3</v>
      </c>
      <c r="J46" s="113">
        <v>204.3</v>
      </c>
      <c r="K46" s="118">
        <v>204.3</v>
      </c>
      <c r="L46" s="106">
        <v>19.54</v>
      </c>
      <c r="M46" s="106">
        <v>20.28</v>
      </c>
      <c r="N46" s="106">
        <v>16.670000000000002</v>
      </c>
      <c r="O46" s="106">
        <v>38.31</v>
      </c>
      <c r="P46" s="106">
        <v>29.89</v>
      </c>
      <c r="Q46" s="169">
        <v>57.83</v>
      </c>
      <c r="R46" s="106">
        <v>21.78</v>
      </c>
      <c r="S46" s="106"/>
      <c r="T46" s="128"/>
    </row>
    <row r="47" spans="1:20" s="89" customFormat="1">
      <c r="A47" s="219">
        <v>10</v>
      </c>
      <c r="B47" s="234" t="s">
        <v>59</v>
      </c>
      <c r="C47" s="234"/>
      <c r="D47" s="234"/>
      <c r="E47" s="234"/>
      <c r="F47" s="162"/>
      <c r="G47" s="128"/>
      <c r="H47" s="163"/>
      <c r="I47" s="113"/>
      <c r="J47" s="113"/>
      <c r="K47" s="118"/>
      <c r="L47" s="106"/>
      <c r="M47" s="106"/>
      <c r="N47" s="106"/>
      <c r="O47" s="106"/>
      <c r="P47" s="106"/>
      <c r="Q47" s="106"/>
      <c r="R47" s="106"/>
      <c r="S47" s="106"/>
      <c r="T47" s="128"/>
    </row>
    <row r="48" spans="1:20" s="89" customFormat="1">
      <c r="A48" s="220"/>
      <c r="B48" s="228" t="s">
        <v>35</v>
      </c>
      <c r="C48" s="229"/>
      <c r="D48" s="229"/>
      <c r="E48" s="230"/>
      <c r="F48" s="162"/>
      <c r="G48" s="128"/>
      <c r="H48" s="163"/>
      <c r="I48" s="113"/>
      <c r="J48" s="113"/>
      <c r="K48" s="118"/>
      <c r="L48" s="106"/>
      <c r="M48" s="106"/>
      <c r="N48" s="106"/>
      <c r="O48" s="106"/>
      <c r="P48" s="106"/>
      <c r="Q48" s="106"/>
      <c r="R48" s="106"/>
      <c r="S48" s="106"/>
      <c r="T48" s="128"/>
    </row>
    <row r="49" spans="1:20" s="89" customFormat="1">
      <c r="A49" s="115">
        <v>11</v>
      </c>
      <c r="B49" s="234" t="s">
        <v>60</v>
      </c>
      <c r="C49" s="234"/>
      <c r="D49" s="234"/>
      <c r="E49" s="234"/>
      <c r="F49" s="162"/>
      <c r="G49" s="128"/>
      <c r="H49" s="163"/>
      <c r="I49" s="113"/>
      <c r="J49" s="113"/>
      <c r="K49" s="118"/>
      <c r="L49" s="106"/>
      <c r="M49" s="106"/>
      <c r="N49" s="106"/>
      <c r="O49" s="106"/>
      <c r="P49" s="106"/>
      <c r="Q49" s="106"/>
      <c r="R49" s="106"/>
      <c r="S49" s="106"/>
      <c r="T49" s="128"/>
    </row>
    <row r="50" spans="1:20" s="89" customFormat="1">
      <c r="A50" s="219">
        <v>12</v>
      </c>
      <c r="B50" s="234" t="s">
        <v>61</v>
      </c>
      <c r="C50" s="234"/>
      <c r="D50" s="234"/>
      <c r="E50" s="234"/>
      <c r="F50" s="162"/>
      <c r="G50" s="128"/>
      <c r="H50" s="163"/>
      <c r="I50" s="113"/>
      <c r="J50" s="113"/>
      <c r="K50" s="118"/>
      <c r="L50" s="106"/>
      <c r="M50" s="106"/>
      <c r="N50" s="106"/>
      <c r="O50" s="106"/>
      <c r="P50" s="106"/>
      <c r="Q50" s="106"/>
      <c r="R50" s="106"/>
      <c r="S50" s="106"/>
      <c r="T50" s="128"/>
    </row>
    <row r="51" spans="1:20" s="89" customFormat="1">
      <c r="A51" s="220"/>
      <c r="B51" s="228" t="s">
        <v>35</v>
      </c>
      <c r="C51" s="229"/>
      <c r="D51" s="229"/>
      <c r="E51" s="230"/>
      <c r="F51" s="162"/>
      <c r="G51" s="128"/>
      <c r="H51" s="163"/>
      <c r="I51" s="113"/>
      <c r="J51" s="113"/>
      <c r="K51" s="118"/>
      <c r="L51" s="106"/>
      <c r="M51" s="106"/>
      <c r="N51" s="106"/>
      <c r="O51" s="106"/>
      <c r="P51" s="106"/>
      <c r="Q51" s="106"/>
      <c r="R51" s="106"/>
      <c r="S51" s="106"/>
      <c r="T51" s="128"/>
    </row>
    <row r="52" spans="1:20" s="89" customFormat="1">
      <c r="A52" s="219">
        <v>13</v>
      </c>
      <c r="B52" s="228" t="s">
        <v>62</v>
      </c>
      <c r="C52" s="229"/>
      <c r="D52" s="229"/>
      <c r="E52" s="230"/>
      <c r="F52" s="162"/>
      <c r="G52" s="128"/>
      <c r="H52" s="163"/>
      <c r="I52" s="113"/>
      <c r="J52" s="113"/>
      <c r="K52" s="118"/>
      <c r="L52" s="106"/>
      <c r="M52" s="106"/>
      <c r="N52" s="106"/>
      <c r="O52" s="106"/>
      <c r="P52" s="106"/>
      <c r="Q52" s="106"/>
      <c r="R52" s="106"/>
      <c r="S52" s="106"/>
      <c r="T52" s="128"/>
    </row>
    <row r="53" spans="1:20" s="89" customFormat="1">
      <c r="A53" s="220"/>
      <c r="B53" s="228" t="s">
        <v>35</v>
      </c>
      <c r="C53" s="229"/>
      <c r="D53" s="229"/>
      <c r="E53" s="230"/>
      <c r="F53" s="166"/>
      <c r="G53" s="128"/>
      <c r="H53" s="163"/>
      <c r="I53" s="113"/>
      <c r="J53" s="113"/>
      <c r="K53" s="118"/>
      <c r="L53" s="106"/>
      <c r="M53" s="106"/>
      <c r="N53" s="106"/>
      <c r="O53" s="106"/>
      <c r="P53" s="106"/>
      <c r="Q53" s="106"/>
      <c r="R53" s="106"/>
      <c r="S53" s="106"/>
      <c r="T53" s="128"/>
    </row>
    <row r="54" spans="1:20" s="89" customFormat="1">
      <c r="A54" s="219">
        <v>14</v>
      </c>
      <c r="B54" s="234" t="s">
        <v>63</v>
      </c>
      <c r="C54" s="234"/>
      <c r="D54" s="234"/>
      <c r="E54" s="234"/>
      <c r="F54" s="162"/>
      <c r="G54" s="128"/>
      <c r="H54" s="163" t="s">
        <v>64</v>
      </c>
      <c r="I54" s="113">
        <v>6560</v>
      </c>
      <c r="J54" s="106">
        <v>1960</v>
      </c>
      <c r="K54" s="118">
        <v>6560</v>
      </c>
      <c r="L54" s="116">
        <f>515.25+L55</f>
        <v>609.48</v>
      </c>
      <c r="M54" s="116">
        <f>620.5+M55</f>
        <v>815.06</v>
      </c>
      <c r="N54" s="116">
        <f>301.3+N55</f>
        <v>461.27</v>
      </c>
      <c r="O54" s="116">
        <f>1300.5+O55</f>
        <v>1761.13</v>
      </c>
      <c r="P54" s="116">
        <f>752.5+P55</f>
        <v>1021.16</v>
      </c>
      <c r="Q54" s="116">
        <f>941.25+Q55</f>
        <v>1514.23</v>
      </c>
      <c r="R54" s="116">
        <f>17.2+R55</f>
        <v>226.17</v>
      </c>
      <c r="S54" s="106">
        <v>151.5</v>
      </c>
      <c r="T54" s="128"/>
    </row>
    <row r="55" spans="1:20" s="89" customFormat="1">
      <c r="A55" s="220"/>
      <c r="B55" s="228" t="s">
        <v>35</v>
      </c>
      <c r="C55" s="229"/>
      <c r="D55" s="229"/>
      <c r="E55" s="230"/>
      <c r="F55" s="162"/>
      <c r="G55" s="128"/>
      <c r="H55" s="163"/>
      <c r="I55" s="113"/>
      <c r="J55" s="113">
        <v>1960</v>
      </c>
      <c r="K55" s="118">
        <v>1960</v>
      </c>
      <c r="L55" s="106">
        <v>94.23</v>
      </c>
      <c r="M55" s="106">
        <v>194.56</v>
      </c>
      <c r="N55" s="106">
        <v>159.97</v>
      </c>
      <c r="O55" s="106">
        <v>460.63</v>
      </c>
      <c r="P55" s="106">
        <v>268.66000000000003</v>
      </c>
      <c r="Q55" s="169">
        <v>572.98</v>
      </c>
      <c r="R55" s="106">
        <v>208.97</v>
      </c>
      <c r="S55" s="106"/>
      <c r="T55" s="128"/>
    </row>
    <row r="56" spans="1:20" s="89" customFormat="1">
      <c r="A56" s="115">
        <v>15</v>
      </c>
      <c r="B56" s="234" t="s">
        <v>65</v>
      </c>
      <c r="C56" s="234"/>
      <c r="D56" s="234"/>
      <c r="E56" s="234"/>
      <c r="F56" s="162"/>
      <c r="G56" s="128"/>
      <c r="H56" s="163"/>
      <c r="I56" s="113"/>
      <c r="J56" s="113"/>
      <c r="K56" s="118"/>
      <c r="L56" s="106"/>
      <c r="M56" s="106"/>
      <c r="N56" s="106"/>
      <c r="O56" s="106"/>
      <c r="P56" s="106"/>
      <c r="Q56" s="106"/>
      <c r="R56" s="106"/>
      <c r="S56" s="106"/>
      <c r="T56" s="128"/>
    </row>
    <row r="57" spans="1:20" s="89" customFormat="1">
      <c r="A57" s="219">
        <v>16</v>
      </c>
      <c r="B57" s="234" t="s">
        <v>66</v>
      </c>
      <c r="C57" s="234"/>
      <c r="D57" s="234"/>
      <c r="E57" s="234"/>
      <c r="F57" s="162"/>
      <c r="G57" s="128"/>
      <c r="H57" s="163" t="s">
        <v>67</v>
      </c>
      <c r="I57" s="113">
        <v>330</v>
      </c>
      <c r="J57" s="113"/>
      <c r="K57" s="118">
        <v>330</v>
      </c>
      <c r="L57" s="106"/>
      <c r="M57" s="106"/>
      <c r="N57" s="106"/>
      <c r="O57" s="106">
        <v>130</v>
      </c>
      <c r="P57" s="106"/>
      <c r="Q57" s="106">
        <v>100</v>
      </c>
      <c r="R57" s="106">
        <v>100</v>
      </c>
      <c r="S57" s="106"/>
      <c r="T57" s="128"/>
    </row>
    <row r="58" spans="1:20" s="89" customFormat="1">
      <c r="A58" s="220"/>
      <c r="B58" s="228" t="s">
        <v>35</v>
      </c>
      <c r="C58" s="229"/>
      <c r="D58" s="229"/>
      <c r="E58" s="230"/>
      <c r="F58" s="162"/>
      <c r="G58" s="128"/>
      <c r="H58" s="163"/>
      <c r="I58" s="113"/>
      <c r="J58" s="113"/>
      <c r="K58" s="118"/>
      <c r="L58" s="106"/>
      <c r="M58" s="106"/>
      <c r="N58" s="106"/>
      <c r="O58" s="106"/>
      <c r="P58" s="106"/>
      <c r="Q58" s="106"/>
      <c r="R58" s="106"/>
      <c r="S58" s="106"/>
      <c r="T58" s="128"/>
    </row>
    <row r="59" spans="1:20" s="89" customFormat="1">
      <c r="A59" s="221">
        <v>17</v>
      </c>
      <c r="B59" s="204" t="s">
        <v>68</v>
      </c>
      <c r="C59" s="204"/>
      <c r="D59" s="204"/>
      <c r="E59" s="108" t="s">
        <v>69</v>
      </c>
      <c r="F59" s="162"/>
      <c r="G59" s="128"/>
      <c r="H59" s="163"/>
      <c r="I59" s="113"/>
      <c r="J59" s="113"/>
      <c r="K59" s="118"/>
      <c r="L59" s="118"/>
      <c r="M59" s="118"/>
      <c r="N59" s="118"/>
      <c r="O59" s="118"/>
      <c r="P59" s="118"/>
      <c r="Q59" s="118"/>
      <c r="R59" s="118"/>
      <c r="S59" s="118"/>
      <c r="T59" s="130"/>
    </row>
    <row r="60" spans="1:20" s="89" customFormat="1" ht="26">
      <c r="A60" s="221"/>
      <c r="B60" s="204"/>
      <c r="C60" s="204"/>
      <c r="D60" s="204"/>
      <c r="E60" s="108" t="s">
        <v>35</v>
      </c>
      <c r="F60" s="162"/>
      <c r="G60" s="128"/>
      <c r="H60" s="163"/>
      <c r="I60" s="113"/>
      <c r="J60" s="113"/>
      <c r="K60" s="118"/>
      <c r="L60" s="118"/>
      <c r="M60" s="118"/>
      <c r="N60" s="118"/>
      <c r="O60" s="118"/>
      <c r="P60" s="118"/>
      <c r="Q60" s="118"/>
      <c r="R60" s="118"/>
      <c r="S60" s="118"/>
      <c r="T60" s="130"/>
    </row>
    <row r="61" spans="1:20" s="89" customFormat="1" ht="26">
      <c r="A61" s="221"/>
      <c r="B61" s="204"/>
      <c r="C61" s="204"/>
      <c r="D61" s="204"/>
      <c r="E61" s="120" t="s">
        <v>70</v>
      </c>
      <c r="F61" s="162"/>
      <c r="G61" s="128"/>
      <c r="H61" s="163"/>
      <c r="I61" s="113"/>
      <c r="J61" s="113"/>
      <c r="K61" s="118"/>
      <c r="L61" s="106"/>
      <c r="M61" s="106"/>
      <c r="N61" s="106"/>
      <c r="O61" s="106"/>
      <c r="P61" s="106"/>
      <c r="Q61" s="106"/>
      <c r="R61" s="106"/>
      <c r="S61" s="106"/>
      <c r="T61" s="128"/>
    </row>
    <row r="62" spans="1:20" s="89" customFormat="1" ht="26">
      <c r="A62" s="221"/>
      <c r="B62" s="204"/>
      <c r="C62" s="204"/>
      <c r="D62" s="204"/>
      <c r="E62" s="120" t="s">
        <v>71</v>
      </c>
      <c r="F62" s="162"/>
      <c r="G62" s="128"/>
      <c r="H62" s="163"/>
      <c r="I62" s="113"/>
      <c r="J62" s="113"/>
      <c r="K62" s="118"/>
      <c r="L62" s="106"/>
      <c r="M62" s="106"/>
      <c r="N62" s="106"/>
      <c r="O62" s="106"/>
      <c r="P62" s="106"/>
      <c r="Q62" s="106"/>
      <c r="R62" s="106"/>
      <c r="S62" s="106"/>
      <c r="T62" s="128"/>
    </row>
    <row r="63" spans="1:20" s="89" customFormat="1" ht="26">
      <c r="A63" s="221"/>
      <c r="B63" s="204"/>
      <c r="C63" s="204"/>
      <c r="D63" s="204"/>
      <c r="E63" s="121" t="s">
        <v>72</v>
      </c>
      <c r="F63" s="162"/>
      <c r="G63" s="128"/>
      <c r="H63" s="163"/>
      <c r="I63" s="113"/>
      <c r="J63" s="113"/>
      <c r="K63" s="118"/>
      <c r="L63" s="106"/>
      <c r="M63" s="106"/>
      <c r="N63" s="106"/>
      <c r="O63" s="106"/>
      <c r="P63" s="106"/>
      <c r="Q63" s="106"/>
      <c r="R63" s="106"/>
      <c r="S63" s="106"/>
      <c r="T63" s="128"/>
    </row>
    <row r="64" spans="1:20" s="89" customFormat="1" ht="26">
      <c r="A64" s="221"/>
      <c r="B64" s="204"/>
      <c r="C64" s="204"/>
      <c r="D64" s="204"/>
      <c r="E64" s="121" t="s">
        <v>73</v>
      </c>
      <c r="F64" s="162"/>
      <c r="G64" s="128"/>
      <c r="H64" s="163"/>
      <c r="I64" s="113"/>
      <c r="J64" s="113"/>
      <c r="K64" s="118"/>
      <c r="L64" s="106"/>
      <c r="M64" s="106"/>
      <c r="N64" s="106"/>
      <c r="O64" s="106"/>
      <c r="P64" s="106"/>
      <c r="Q64" s="106"/>
      <c r="R64" s="106"/>
      <c r="S64" s="106"/>
      <c r="T64" s="128"/>
    </row>
    <row r="65" spans="1:20" s="89" customFormat="1" ht="26">
      <c r="A65" s="221"/>
      <c r="B65" s="204"/>
      <c r="C65" s="204"/>
      <c r="D65" s="204"/>
      <c r="E65" s="131" t="s">
        <v>35</v>
      </c>
      <c r="F65" s="162"/>
      <c r="G65" s="128"/>
      <c r="H65" s="163"/>
      <c r="I65" s="113"/>
      <c r="J65" s="113"/>
      <c r="K65" s="118"/>
      <c r="L65" s="106"/>
      <c r="M65" s="106"/>
      <c r="N65" s="106"/>
      <c r="O65" s="106"/>
      <c r="P65" s="106"/>
      <c r="Q65" s="106"/>
      <c r="R65" s="106"/>
      <c r="S65" s="106"/>
      <c r="T65" s="128"/>
    </row>
    <row r="66" spans="1:20" s="89" customFormat="1" ht="26">
      <c r="A66" s="221"/>
      <c r="B66" s="204"/>
      <c r="C66" s="204"/>
      <c r="D66" s="204"/>
      <c r="E66" s="132" t="s">
        <v>74</v>
      </c>
      <c r="F66" s="162"/>
      <c r="G66" s="128"/>
      <c r="H66" s="163"/>
      <c r="I66" s="113"/>
      <c r="J66" s="113"/>
      <c r="K66" s="118"/>
      <c r="L66" s="106"/>
      <c r="M66" s="106"/>
      <c r="N66" s="106"/>
      <c r="O66" s="106"/>
      <c r="P66" s="106"/>
      <c r="Q66" s="106"/>
      <c r="R66" s="106"/>
      <c r="S66" s="106"/>
      <c r="T66" s="128"/>
    </row>
    <row r="67" spans="1:20" s="89" customFormat="1" ht="26">
      <c r="A67" s="221"/>
      <c r="B67" s="204"/>
      <c r="C67" s="204"/>
      <c r="D67" s="204"/>
      <c r="E67" s="131" t="s">
        <v>35</v>
      </c>
      <c r="F67" s="170"/>
      <c r="G67" s="128"/>
      <c r="H67" s="163"/>
      <c r="I67" s="113"/>
      <c r="J67" s="113"/>
      <c r="K67" s="118"/>
      <c r="L67" s="106"/>
      <c r="M67" s="106"/>
      <c r="N67" s="106"/>
      <c r="O67" s="106"/>
      <c r="P67" s="106"/>
      <c r="Q67" s="106"/>
      <c r="R67" s="106"/>
      <c r="S67" s="106"/>
      <c r="T67" s="128"/>
    </row>
    <row r="68" spans="1:20" s="89" customFormat="1" ht="52">
      <c r="A68" s="221"/>
      <c r="B68" s="204"/>
      <c r="C68" s="204"/>
      <c r="D68" s="204"/>
      <c r="E68" s="120" t="s">
        <v>75</v>
      </c>
      <c r="F68" s="162"/>
      <c r="G68" s="128"/>
      <c r="H68" s="163"/>
      <c r="I68" s="113"/>
      <c r="J68" s="113"/>
      <c r="K68" s="118"/>
      <c r="L68" s="106"/>
      <c r="M68" s="106"/>
      <c r="N68" s="106"/>
      <c r="O68" s="106"/>
      <c r="P68" s="106"/>
      <c r="Q68" s="106"/>
      <c r="R68" s="106"/>
      <c r="S68" s="106"/>
      <c r="T68" s="128"/>
    </row>
    <row r="69" spans="1:20" s="89" customFormat="1" ht="52">
      <c r="A69" s="221"/>
      <c r="B69" s="204"/>
      <c r="C69" s="204"/>
      <c r="D69" s="204"/>
      <c r="E69" s="120" t="s">
        <v>76</v>
      </c>
      <c r="F69" s="162"/>
      <c r="G69" s="128"/>
      <c r="H69" s="163"/>
      <c r="I69" s="113"/>
      <c r="J69" s="113"/>
      <c r="K69" s="118"/>
      <c r="L69" s="106"/>
      <c r="M69" s="106"/>
      <c r="N69" s="106"/>
      <c r="O69" s="106"/>
      <c r="P69" s="106"/>
      <c r="Q69" s="106"/>
      <c r="R69" s="106"/>
      <c r="S69" s="106"/>
      <c r="T69" s="128"/>
    </row>
    <row r="70" spans="1:20" s="89" customFormat="1" ht="26">
      <c r="A70" s="221"/>
      <c r="B70" s="204"/>
      <c r="C70" s="204"/>
      <c r="D70" s="204"/>
      <c r="E70" s="120" t="s">
        <v>77</v>
      </c>
      <c r="F70" s="162"/>
      <c r="G70" s="128"/>
      <c r="H70" s="163"/>
      <c r="I70" s="113"/>
      <c r="J70" s="113"/>
      <c r="K70" s="118"/>
      <c r="L70" s="106"/>
      <c r="M70" s="106"/>
      <c r="N70" s="106"/>
      <c r="O70" s="106"/>
      <c r="P70" s="106"/>
      <c r="Q70" s="106"/>
      <c r="R70" s="106"/>
      <c r="S70" s="106"/>
      <c r="T70" s="128"/>
    </row>
    <row r="71" spans="1:20" s="89" customFormat="1" ht="26">
      <c r="A71" s="221"/>
      <c r="B71" s="204"/>
      <c r="C71" s="204"/>
      <c r="D71" s="204"/>
      <c r="E71" s="120" t="s">
        <v>78</v>
      </c>
      <c r="F71" s="162"/>
      <c r="G71" s="128"/>
      <c r="H71" s="163"/>
      <c r="I71" s="113"/>
      <c r="J71" s="113"/>
      <c r="K71" s="118"/>
      <c r="L71" s="106"/>
      <c r="M71" s="106"/>
      <c r="N71" s="106"/>
      <c r="O71" s="106"/>
      <c r="P71" s="106"/>
      <c r="Q71" s="106"/>
      <c r="R71" s="106"/>
      <c r="S71" s="106"/>
      <c r="T71" s="128"/>
    </row>
    <row r="72" spans="1:20" s="89" customFormat="1" ht="39">
      <c r="A72" s="221"/>
      <c r="B72" s="204"/>
      <c r="C72" s="204"/>
      <c r="D72" s="204"/>
      <c r="E72" s="120" t="s">
        <v>79</v>
      </c>
      <c r="F72" s="162"/>
      <c r="G72" s="128"/>
      <c r="H72" s="163"/>
      <c r="I72" s="113"/>
      <c r="J72" s="113"/>
      <c r="K72" s="118"/>
      <c r="L72" s="106"/>
      <c r="M72" s="106"/>
      <c r="N72" s="106"/>
      <c r="O72" s="106"/>
      <c r="P72" s="106"/>
      <c r="Q72" s="106"/>
      <c r="R72" s="106"/>
      <c r="S72" s="106"/>
      <c r="T72" s="128"/>
    </row>
    <row r="73" spans="1:20" s="89" customFormat="1" ht="26">
      <c r="A73" s="221"/>
      <c r="B73" s="204"/>
      <c r="C73" s="204"/>
      <c r="D73" s="204"/>
      <c r="E73" s="120" t="s">
        <v>80</v>
      </c>
      <c r="F73" s="162"/>
      <c r="G73" s="128"/>
      <c r="H73" s="163"/>
      <c r="I73" s="113"/>
      <c r="J73" s="113"/>
      <c r="K73" s="118"/>
      <c r="L73" s="106"/>
      <c r="M73" s="106"/>
      <c r="N73" s="106"/>
      <c r="O73" s="106"/>
      <c r="P73" s="106"/>
      <c r="Q73" s="106"/>
      <c r="R73" s="106"/>
      <c r="S73" s="106"/>
      <c r="T73" s="128"/>
    </row>
    <row r="74" spans="1:20" s="89" customFormat="1" ht="26">
      <c r="A74" s="221"/>
      <c r="B74" s="204"/>
      <c r="C74" s="204"/>
      <c r="D74" s="204"/>
      <c r="E74" s="120" t="s">
        <v>81</v>
      </c>
      <c r="F74" s="162"/>
      <c r="G74" s="128"/>
      <c r="H74" s="163"/>
      <c r="I74" s="113"/>
      <c r="J74" s="113"/>
      <c r="K74" s="118"/>
      <c r="L74" s="106"/>
      <c r="M74" s="106"/>
      <c r="N74" s="106"/>
      <c r="O74" s="106"/>
      <c r="P74" s="106"/>
      <c r="Q74" s="106"/>
      <c r="R74" s="106"/>
      <c r="S74" s="106"/>
      <c r="T74" s="128"/>
    </row>
    <row r="75" spans="1:20" s="89" customFormat="1" ht="39">
      <c r="A75" s="221"/>
      <c r="B75" s="204"/>
      <c r="C75" s="204"/>
      <c r="D75" s="204"/>
      <c r="E75" s="120" t="s">
        <v>82</v>
      </c>
      <c r="F75" s="162"/>
      <c r="G75" s="128"/>
      <c r="H75" s="163"/>
      <c r="I75" s="113"/>
      <c r="J75" s="113"/>
      <c r="K75" s="118"/>
      <c r="L75" s="106"/>
      <c r="M75" s="106"/>
      <c r="N75" s="106"/>
      <c r="O75" s="106"/>
      <c r="P75" s="106"/>
      <c r="Q75" s="106"/>
      <c r="R75" s="106"/>
      <c r="S75" s="106"/>
      <c r="T75" s="128"/>
    </row>
    <row r="76" spans="1:20" s="89" customFormat="1" ht="26">
      <c r="A76" s="221"/>
      <c r="B76" s="204"/>
      <c r="C76" s="204"/>
      <c r="D76" s="204"/>
      <c r="E76" s="121" t="s">
        <v>83</v>
      </c>
      <c r="F76" s="162"/>
      <c r="G76" s="128"/>
      <c r="H76" s="163"/>
      <c r="I76" s="113"/>
      <c r="J76" s="113"/>
      <c r="K76" s="118"/>
      <c r="L76" s="106"/>
      <c r="M76" s="106"/>
      <c r="N76" s="106"/>
      <c r="O76" s="106"/>
      <c r="P76" s="106"/>
      <c r="Q76" s="106"/>
      <c r="R76" s="106"/>
      <c r="S76" s="106"/>
      <c r="T76" s="128"/>
    </row>
    <row r="77" spans="1:20" s="89" customFormat="1" ht="26">
      <c r="A77" s="221"/>
      <c r="B77" s="204"/>
      <c r="C77" s="204"/>
      <c r="D77" s="204"/>
      <c r="E77" s="121" t="s">
        <v>84</v>
      </c>
      <c r="F77" s="162"/>
      <c r="G77" s="128"/>
      <c r="H77" s="163"/>
      <c r="I77" s="113"/>
      <c r="J77" s="113"/>
      <c r="K77" s="118"/>
      <c r="L77" s="106"/>
      <c r="M77" s="106"/>
      <c r="N77" s="106"/>
      <c r="O77" s="106"/>
      <c r="P77" s="106"/>
      <c r="Q77" s="106"/>
      <c r="R77" s="106"/>
      <c r="S77" s="106"/>
      <c r="T77" s="128"/>
    </row>
    <row r="78" spans="1:20" s="89" customFormat="1" ht="26">
      <c r="A78" s="221"/>
      <c r="B78" s="204"/>
      <c r="C78" s="204"/>
      <c r="D78" s="204"/>
      <c r="E78" s="121" t="s">
        <v>85</v>
      </c>
      <c r="F78" s="162"/>
      <c r="G78" s="128"/>
      <c r="H78" s="163"/>
      <c r="I78" s="113"/>
      <c r="J78" s="113"/>
      <c r="K78" s="118"/>
      <c r="L78" s="106"/>
      <c r="M78" s="106"/>
      <c r="N78" s="106"/>
      <c r="O78" s="106"/>
      <c r="P78" s="106"/>
      <c r="Q78" s="106"/>
      <c r="R78" s="106"/>
      <c r="S78" s="106"/>
      <c r="T78" s="128"/>
    </row>
    <row r="79" spans="1:20" s="89" customFormat="1" ht="26">
      <c r="A79" s="221"/>
      <c r="B79" s="204"/>
      <c r="C79" s="204"/>
      <c r="D79" s="204"/>
      <c r="E79" s="121" t="s">
        <v>86</v>
      </c>
      <c r="F79" s="162"/>
      <c r="G79" s="128"/>
      <c r="H79" s="163"/>
      <c r="I79" s="113"/>
      <c r="J79" s="113"/>
      <c r="K79" s="118"/>
      <c r="L79" s="106"/>
      <c r="M79" s="106"/>
      <c r="N79" s="106"/>
      <c r="O79" s="106"/>
      <c r="P79" s="106"/>
      <c r="Q79" s="106"/>
      <c r="R79" s="106"/>
      <c r="S79" s="106"/>
      <c r="T79" s="128"/>
    </row>
    <row r="80" spans="1:20" s="89" customFormat="1" ht="26">
      <c r="A80" s="221"/>
      <c r="B80" s="204"/>
      <c r="C80" s="204"/>
      <c r="D80" s="204"/>
      <c r="E80" s="121" t="s">
        <v>87</v>
      </c>
      <c r="F80" s="162"/>
      <c r="G80" s="128"/>
      <c r="H80" s="163"/>
      <c r="I80" s="113"/>
      <c r="J80" s="113"/>
      <c r="K80" s="118"/>
      <c r="L80" s="106"/>
      <c r="M80" s="106"/>
      <c r="N80" s="106"/>
      <c r="O80" s="106"/>
      <c r="P80" s="106"/>
      <c r="Q80" s="106"/>
      <c r="R80" s="106"/>
      <c r="S80" s="106"/>
      <c r="T80" s="128"/>
    </row>
    <row r="81" spans="1:248" s="89" customFormat="1" ht="52">
      <c r="A81" s="221"/>
      <c r="B81" s="204"/>
      <c r="C81" s="204"/>
      <c r="D81" s="204"/>
      <c r="E81" s="121" t="s">
        <v>88</v>
      </c>
      <c r="F81" s="162"/>
      <c r="G81" s="128"/>
      <c r="H81" s="163"/>
      <c r="I81" s="113"/>
      <c r="J81" s="113"/>
      <c r="K81" s="118"/>
      <c r="L81" s="106"/>
      <c r="M81" s="106"/>
      <c r="N81" s="106"/>
      <c r="O81" s="106"/>
      <c r="P81" s="106"/>
      <c r="Q81" s="106"/>
      <c r="R81" s="106"/>
      <c r="S81" s="106"/>
      <c r="T81" s="128"/>
      <c r="U81" s="142"/>
      <c r="V81" s="142"/>
      <c r="W81" s="142"/>
      <c r="X81" s="142"/>
      <c r="Y81" s="142"/>
      <c r="Z81" s="142"/>
      <c r="AA81" s="142"/>
    </row>
    <row r="82" spans="1:248" s="93" customFormat="1">
      <c r="A82" s="231" t="s">
        <v>89</v>
      </c>
      <c r="B82" s="232"/>
      <c r="C82" s="232"/>
      <c r="D82" s="232"/>
      <c r="E82" s="233"/>
      <c r="F82" s="171"/>
      <c r="G82" s="143"/>
      <c r="H82" s="171"/>
      <c r="I82" s="133">
        <f>I85+I91+I93+I98</f>
        <v>25157.25</v>
      </c>
      <c r="J82" s="133">
        <f t="shared" ref="J82:T82" si="8">J85+J91+J93+J98</f>
        <v>19236.59</v>
      </c>
      <c r="K82" s="133">
        <f t="shared" si="8"/>
        <v>25157.25</v>
      </c>
      <c r="L82" s="133">
        <f t="shared" si="8"/>
        <v>5647.37</v>
      </c>
      <c r="M82" s="133">
        <f t="shared" si="8"/>
        <v>1567.9</v>
      </c>
      <c r="N82" s="133">
        <f t="shared" si="8"/>
        <v>1812.39</v>
      </c>
      <c r="O82" s="133">
        <f t="shared" si="8"/>
        <v>1665.54</v>
      </c>
      <c r="P82" s="133">
        <f t="shared" si="8"/>
        <v>2712.24</v>
      </c>
      <c r="Q82" s="133">
        <f t="shared" si="8"/>
        <v>1961.74</v>
      </c>
      <c r="R82" s="133">
        <f t="shared" si="8"/>
        <v>1665.21</v>
      </c>
      <c r="S82" s="133">
        <f t="shared" si="8"/>
        <v>8124.86</v>
      </c>
      <c r="T82" s="143">
        <f t="shared" si="8"/>
        <v>0</v>
      </c>
      <c r="U82" s="144"/>
      <c r="V82" s="144"/>
      <c r="W82" s="144"/>
      <c r="X82" s="144"/>
      <c r="Y82" s="144"/>
      <c r="Z82" s="144"/>
      <c r="AA82" s="144"/>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c r="CJ82" s="142"/>
      <c r="CK82" s="142"/>
      <c r="CL82" s="142"/>
      <c r="CM82" s="142"/>
      <c r="CN82" s="142"/>
      <c r="CO82" s="142"/>
      <c r="CP82" s="142"/>
      <c r="CQ82" s="142"/>
      <c r="CR82" s="142"/>
      <c r="CS82" s="142"/>
      <c r="CT82" s="142"/>
      <c r="CU82" s="142"/>
      <c r="CV82" s="142"/>
      <c r="CW82" s="142"/>
      <c r="CX82" s="142"/>
      <c r="CY82" s="142"/>
      <c r="CZ82" s="142"/>
      <c r="DA82" s="142"/>
      <c r="DB82" s="142"/>
      <c r="DC82" s="142"/>
      <c r="DD82" s="142"/>
      <c r="DE82" s="142"/>
      <c r="DF82" s="142"/>
      <c r="DG82" s="142"/>
      <c r="DH82" s="142"/>
      <c r="DI82" s="142"/>
      <c r="DJ82" s="142"/>
      <c r="DK82" s="142"/>
      <c r="DL82" s="142"/>
      <c r="DM82" s="142"/>
      <c r="DN82" s="142"/>
      <c r="DO82" s="142"/>
      <c r="DP82" s="142"/>
      <c r="DQ82" s="142"/>
      <c r="DR82" s="142"/>
      <c r="DS82" s="142"/>
      <c r="DT82" s="142"/>
      <c r="DU82" s="142"/>
      <c r="DV82" s="142"/>
      <c r="DW82" s="142"/>
      <c r="DX82" s="142"/>
      <c r="DY82" s="142"/>
      <c r="DZ82" s="142"/>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52"/>
      <c r="HO82" s="152"/>
      <c r="HP82" s="152"/>
      <c r="HQ82" s="152"/>
      <c r="HR82" s="152"/>
      <c r="HS82" s="152"/>
      <c r="HT82" s="152"/>
      <c r="HU82" s="152"/>
      <c r="HV82" s="152"/>
      <c r="HW82" s="152"/>
      <c r="HX82" s="152"/>
      <c r="HY82" s="152"/>
      <c r="HZ82" s="152"/>
      <c r="IA82" s="152"/>
      <c r="IB82" s="152"/>
      <c r="IC82" s="152"/>
      <c r="ID82" s="152"/>
      <c r="IE82" s="152"/>
      <c r="IF82" s="152"/>
      <c r="IG82" s="152"/>
      <c r="IH82" s="152"/>
      <c r="II82" s="152"/>
      <c r="IJ82" s="152"/>
      <c r="IK82" s="152"/>
      <c r="IL82" s="152"/>
      <c r="IM82" s="152"/>
      <c r="IN82" s="152"/>
    </row>
    <row r="83" spans="1:248" s="94" customFormat="1">
      <c r="A83" s="224" t="s">
        <v>90</v>
      </c>
      <c r="B83" s="225"/>
      <c r="C83" s="225"/>
      <c r="D83" s="225"/>
      <c r="E83" s="226"/>
      <c r="F83" s="172"/>
      <c r="G83" s="173"/>
      <c r="H83" s="172"/>
      <c r="I83" s="134">
        <f>I85+I89+I91+I93+I98</f>
        <v>25157.25</v>
      </c>
      <c r="J83" s="134">
        <f t="shared" ref="J83:S83" si="9">J85+J89+J91+J93+J98</f>
        <v>19236.59</v>
      </c>
      <c r="K83" s="134">
        <f t="shared" si="9"/>
        <v>25157.25</v>
      </c>
      <c r="L83" s="134">
        <f t="shared" si="9"/>
        <v>5647.37</v>
      </c>
      <c r="M83" s="134">
        <f t="shared" si="9"/>
        <v>1567.9</v>
      </c>
      <c r="N83" s="134">
        <f t="shared" si="9"/>
        <v>1812.39</v>
      </c>
      <c r="O83" s="134">
        <f t="shared" si="9"/>
        <v>1665.54</v>
      </c>
      <c r="P83" s="134">
        <f t="shared" si="9"/>
        <v>2712.24</v>
      </c>
      <c r="Q83" s="134">
        <f t="shared" si="9"/>
        <v>1961.74</v>
      </c>
      <c r="R83" s="134">
        <f t="shared" si="9"/>
        <v>1665.21</v>
      </c>
      <c r="S83" s="134">
        <f t="shared" si="9"/>
        <v>8124.86</v>
      </c>
      <c r="T83" s="145"/>
      <c r="U83" s="142"/>
      <c r="V83" s="142"/>
      <c r="W83" s="142"/>
      <c r="X83" s="142"/>
      <c r="Y83" s="142"/>
      <c r="Z83" s="142"/>
      <c r="AA83" s="142"/>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53"/>
      <c r="HO83" s="153"/>
      <c r="HP83" s="153"/>
      <c r="HQ83" s="153"/>
      <c r="HR83" s="153"/>
      <c r="HS83" s="153"/>
      <c r="HT83" s="153"/>
      <c r="HU83" s="153"/>
      <c r="HV83" s="153"/>
      <c r="HW83" s="153"/>
      <c r="HX83" s="153"/>
      <c r="HY83" s="153"/>
      <c r="HZ83" s="153"/>
      <c r="IA83" s="153"/>
      <c r="IB83" s="153"/>
      <c r="IC83" s="153"/>
      <c r="ID83" s="153"/>
      <c r="IE83" s="153"/>
      <c r="IF83" s="153"/>
      <c r="IG83" s="153"/>
      <c r="IH83" s="153"/>
      <c r="II83" s="153"/>
      <c r="IJ83" s="153"/>
      <c r="IK83" s="153"/>
      <c r="IL83" s="153"/>
      <c r="IM83" s="153"/>
      <c r="IN83" s="153"/>
    </row>
    <row r="84" spans="1:248" s="93" customFormat="1">
      <c r="A84" s="224" t="s">
        <v>91</v>
      </c>
      <c r="B84" s="225"/>
      <c r="C84" s="225"/>
      <c r="D84" s="225"/>
      <c r="E84" s="226"/>
      <c r="F84" s="174"/>
      <c r="G84" s="146"/>
      <c r="H84" s="174"/>
      <c r="I84" s="137">
        <v>19236.59</v>
      </c>
      <c r="J84" s="137">
        <v>19236.59</v>
      </c>
      <c r="K84" s="137">
        <v>19236.59</v>
      </c>
      <c r="L84" s="135">
        <f>L85</f>
        <v>5642.77</v>
      </c>
      <c r="M84" s="135">
        <f t="shared" ref="M84:S84" si="10">M85</f>
        <v>1561.86</v>
      </c>
      <c r="N84" s="135">
        <f t="shared" si="10"/>
        <v>1804.19</v>
      </c>
      <c r="O84" s="135">
        <f t="shared" si="10"/>
        <v>1651.58</v>
      </c>
      <c r="P84" s="135">
        <f t="shared" si="10"/>
        <v>2712.24</v>
      </c>
      <c r="Q84" s="135">
        <f t="shared" si="10"/>
        <v>1961.74</v>
      </c>
      <c r="R84" s="135">
        <f t="shared" si="10"/>
        <v>1665.21</v>
      </c>
      <c r="S84" s="135">
        <f t="shared" si="10"/>
        <v>2237</v>
      </c>
      <c r="T84" s="146"/>
      <c r="U84" s="147"/>
      <c r="V84" s="147"/>
      <c r="W84" s="147"/>
      <c r="X84" s="147"/>
      <c r="Y84" s="147"/>
      <c r="Z84" s="147"/>
      <c r="AA84" s="147"/>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2"/>
      <c r="CS84" s="142"/>
      <c r="CT84" s="142"/>
      <c r="CU84" s="142"/>
      <c r="CV84" s="142"/>
      <c r="CW84" s="142"/>
      <c r="CX84" s="142"/>
      <c r="CY84" s="142"/>
      <c r="CZ84" s="142"/>
      <c r="DA84" s="142"/>
      <c r="DB84" s="142"/>
      <c r="DC84" s="142"/>
      <c r="DD84" s="142"/>
      <c r="DE84" s="142"/>
      <c r="DF84" s="142"/>
      <c r="DG84" s="142"/>
      <c r="DH84" s="142"/>
      <c r="DI84" s="142"/>
      <c r="DJ84" s="142"/>
      <c r="DK84" s="142"/>
      <c r="DL84" s="142"/>
      <c r="DM84" s="142"/>
      <c r="DN84" s="142"/>
      <c r="DO84" s="142"/>
      <c r="DP84" s="142"/>
      <c r="DQ84" s="142"/>
      <c r="DR84" s="142"/>
      <c r="DS84" s="142"/>
      <c r="DT84" s="142"/>
      <c r="DU84" s="142"/>
      <c r="DV84" s="142"/>
      <c r="DW84" s="142"/>
      <c r="DX84" s="142"/>
      <c r="DY84" s="142"/>
      <c r="DZ84" s="142"/>
      <c r="EA84" s="142"/>
      <c r="EB84" s="142"/>
      <c r="EC84" s="142"/>
      <c r="ED84" s="142"/>
      <c r="EE84" s="142"/>
      <c r="EF84" s="142"/>
      <c r="EG84" s="142"/>
      <c r="EH84" s="142"/>
      <c r="EI84" s="142"/>
      <c r="EJ84" s="142"/>
      <c r="EK84" s="142"/>
      <c r="EL84" s="142"/>
      <c r="EM84" s="142"/>
      <c r="EN84" s="142"/>
      <c r="EO84" s="142"/>
      <c r="EP84" s="142"/>
      <c r="EQ84" s="142"/>
      <c r="ER84" s="142"/>
      <c r="ES84" s="142"/>
      <c r="ET84" s="142"/>
      <c r="EU84" s="142"/>
      <c r="EV84" s="142"/>
      <c r="EW84" s="142"/>
      <c r="EX84" s="142"/>
      <c r="EY84" s="142"/>
      <c r="EZ84" s="142"/>
      <c r="FA84" s="142"/>
      <c r="FB84" s="142"/>
      <c r="FC84" s="142"/>
      <c r="FD84" s="142"/>
      <c r="FE84" s="142"/>
      <c r="FF84" s="142"/>
      <c r="FG84" s="142"/>
      <c r="FH84" s="142"/>
      <c r="FI84" s="142"/>
      <c r="FJ84" s="142"/>
      <c r="FK84" s="142"/>
      <c r="FL84" s="142"/>
      <c r="FM84" s="142"/>
      <c r="FN84" s="142"/>
      <c r="FO84" s="142"/>
      <c r="FP84" s="142"/>
      <c r="FQ84" s="142"/>
      <c r="FR84" s="142"/>
      <c r="FS84" s="142"/>
      <c r="FT84" s="142"/>
      <c r="FU84" s="142"/>
      <c r="FV84" s="142"/>
      <c r="FW84" s="142"/>
      <c r="FX84" s="142"/>
      <c r="FY84" s="142"/>
      <c r="FZ84" s="142"/>
      <c r="GA84" s="142"/>
      <c r="GB84" s="142"/>
      <c r="GC84" s="142"/>
      <c r="GD84" s="142"/>
      <c r="GE84" s="142"/>
      <c r="GF84" s="142"/>
      <c r="GG84" s="142"/>
      <c r="GH84" s="142"/>
      <c r="GI84" s="142"/>
      <c r="GJ84" s="142"/>
      <c r="GK84" s="142"/>
      <c r="GL84" s="142"/>
      <c r="GM84" s="142"/>
      <c r="GN84" s="142"/>
      <c r="GO84" s="142"/>
      <c r="GP84" s="142"/>
      <c r="GQ84" s="142"/>
      <c r="GR84" s="142"/>
      <c r="GS84" s="142"/>
      <c r="GT84" s="142"/>
      <c r="GU84" s="142"/>
      <c r="GV84" s="142"/>
      <c r="GW84" s="142"/>
      <c r="GX84" s="142"/>
      <c r="GY84" s="142"/>
      <c r="GZ84" s="142"/>
      <c r="HA84" s="142"/>
      <c r="HB84" s="142"/>
      <c r="HC84" s="142"/>
      <c r="HD84" s="142"/>
      <c r="HE84" s="142"/>
      <c r="HF84" s="142"/>
      <c r="HG84" s="142"/>
      <c r="HH84" s="142"/>
      <c r="HI84" s="142"/>
      <c r="HJ84" s="142"/>
      <c r="HK84" s="142"/>
      <c r="HL84" s="142"/>
      <c r="HM84" s="142"/>
      <c r="HN84" s="152"/>
      <c r="HO84" s="152"/>
      <c r="HP84" s="152"/>
      <c r="HQ84" s="152"/>
      <c r="HR84" s="152"/>
      <c r="HS84" s="152"/>
      <c r="HT84" s="152"/>
      <c r="HU84" s="152"/>
      <c r="HV84" s="152"/>
      <c r="HW84" s="152"/>
      <c r="HX84" s="152"/>
      <c r="HY84" s="152"/>
      <c r="HZ84" s="152"/>
      <c r="IA84" s="152"/>
      <c r="IB84" s="152"/>
      <c r="IC84" s="152"/>
      <c r="ID84" s="152"/>
      <c r="IE84" s="152"/>
      <c r="IF84" s="152"/>
      <c r="IG84" s="152"/>
      <c r="IH84" s="152"/>
      <c r="II84" s="152"/>
      <c r="IJ84" s="152"/>
      <c r="IK84" s="152"/>
      <c r="IL84" s="152"/>
      <c r="IM84" s="152"/>
      <c r="IN84" s="152"/>
    </row>
    <row r="85" spans="1:248" s="88" customFormat="1">
      <c r="A85" s="210">
        <v>1</v>
      </c>
      <c r="B85" s="242" t="s">
        <v>92</v>
      </c>
      <c r="C85" s="243"/>
      <c r="D85" s="243"/>
      <c r="E85" s="244"/>
      <c r="F85" s="175"/>
      <c r="G85" s="148"/>
      <c r="H85" s="163" t="s">
        <v>64</v>
      </c>
      <c r="I85" s="137">
        <v>19236.59</v>
      </c>
      <c r="J85" s="137">
        <v>19236.59</v>
      </c>
      <c r="K85" s="137">
        <v>19236.59</v>
      </c>
      <c r="L85" s="135">
        <f>L86+L87</f>
        <v>5642.77</v>
      </c>
      <c r="M85" s="135">
        <f t="shared" ref="M85:S85" si="11">M86+M87</f>
        <v>1561.86</v>
      </c>
      <c r="N85" s="135">
        <f t="shared" si="11"/>
        <v>1804.19</v>
      </c>
      <c r="O85" s="135">
        <f t="shared" si="11"/>
        <v>1651.58</v>
      </c>
      <c r="P85" s="135">
        <f t="shared" si="11"/>
        <v>2712.24</v>
      </c>
      <c r="Q85" s="135">
        <f t="shared" si="11"/>
        <v>1961.74</v>
      </c>
      <c r="R85" s="135">
        <f t="shared" si="11"/>
        <v>1665.21</v>
      </c>
      <c r="S85" s="135">
        <f t="shared" si="11"/>
        <v>2237</v>
      </c>
      <c r="T85" s="148"/>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54"/>
      <c r="HO85" s="154"/>
      <c r="HP85" s="154"/>
      <c r="HQ85" s="154"/>
      <c r="HR85" s="154"/>
      <c r="HS85" s="154"/>
      <c r="HT85" s="154"/>
      <c r="HU85" s="154"/>
      <c r="HV85" s="154"/>
      <c r="HW85" s="154"/>
      <c r="HX85" s="154"/>
      <c r="HY85" s="154"/>
      <c r="HZ85" s="154"/>
      <c r="IA85" s="154"/>
      <c r="IB85" s="154"/>
      <c r="IC85" s="154"/>
      <c r="ID85" s="154"/>
      <c r="IE85" s="154"/>
      <c r="IF85" s="154"/>
      <c r="IG85" s="154"/>
      <c r="IH85" s="154"/>
      <c r="II85" s="154"/>
      <c r="IJ85" s="154"/>
      <c r="IK85" s="154"/>
      <c r="IL85" s="154"/>
      <c r="IM85" s="154"/>
      <c r="IN85" s="154"/>
    </row>
    <row r="86" spans="1:248" s="88" customFormat="1">
      <c r="A86" s="222"/>
      <c r="B86" s="236" t="s">
        <v>93</v>
      </c>
      <c r="C86" s="237"/>
      <c r="D86" s="237"/>
      <c r="E86" s="238"/>
      <c r="F86" s="176"/>
      <c r="G86" s="149"/>
      <c r="H86" s="177"/>
      <c r="I86" s="106">
        <v>12236.59</v>
      </c>
      <c r="J86" s="106">
        <v>12236.59</v>
      </c>
      <c r="K86" s="106">
        <v>12236.59</v>
      </c>
      <c r="L86" s="137">
        <v>5642.77</v>
      </c>
      <c r="M86" s="137">
        <v>361.86</v>
      </c>
      <c r="N86" s="137">
        <v>204.19</v>
      </c>
      <c r="O86" s="137">
        <v>1651.58</v>
      </c>
      <c r="P86" s="137">
        <v>1712.24</v>
      </c>
      <c r="Q86" s="137">
        <v>261.74</v>
      </c>
      <c r="R86" s="181">
        <v>165.21</v>
      </c>
      <c r="S86" s="106">
        <v>2237</v>
      </c>
      <c r="T86" s="149"/>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c r="FT86" s="147"/>
      <c r="FU86" s="147"/>
      <c r="FV86" s="147"/>
      <c r="FW86" s="147"/>
      <c r="FX86" s="147"/>
      <c r="FY86" s="147"/>
      <c r="FZ86" s="147"/>
      <c r="GA86" s="147"/>
      <c r="GB86" s="147"/>
      <c r="GC86" s="147"/>
      <c r="GD86" s="147"/>
      <c r="GE86" s="147"/>
      <c r="GF86" s="147"/>
      <c r="GG86" s="147"/>
      <c r="GH86" s="147"/>
      <c r="GI86" s="147"/>
      <c r="GJ86" s="147"/>
      <c r="GK86" s="147"/>
      <c r="GL86" s="147"/>
      <c r="GM86" s="147"/>
      <c r="GN86" s="147"/>
      <c r="GO86" s="147"/>
      <c r="GP86" s="147"/>
      <c r="GQ86" s="147"/>
      <c r="GR86" s="147"/>
      <c r="GS86" s="147"/>
      <c r="GT86" s="147"/>
      <c r="GU86" s="147"/>
      <c r="GV86" s="147"/>
      <c r="GW86" s="147"/>
      <c r="GX86" s="147"/>
      <c r="GY86" s="147"/>
      <c r="GZ86" s="147"/>
      <c r="HA86" s="147"/>
      <c r="HB86" s="147"/>
      <c r="HC86" s="147"/>
      <c r="HD86" s="147"/>
      <c r="HE86" s="147"/>
      <c r="HF86" s="147"/>
      <c r="HG86" s="147"/>
      <c r="HH86" s="147"/>
      <c r="HI86" s="147"/>
      <c r="HJ86" s="147"/>
      <c r="HK86" s="147"/>
      <c r="HL86" s="147"/>
      <c r="HM86" s="147"/>
      <c r="HN86" s="154"/>
      <c r="HO86" s="154"/>
      <c r="HP86" s="154"/>
      <c r="HQ86" s="154"/>
      <c r="HR86" s="154"/>
      <c r="HS86" s="154"/>
      <c r="HT86" s="154"/>
      <c r="HU86" s="154"/>
      <c r="HV86" s="154"/>
      <c r="HW86" s="154"/>
      <c r="HX86" s="154"/>
      <c r="HY86" s="154"/>
      <c r="HZ86" s="154"/>
      <c r="IA86" s="154"/>
      <c r="IB86" s="154"/>
      <c r="IC86" s="154"/>
      <c r="ID86" s="154"/>
      <c r="IE86" s="154"/>
      <c r="IF86" s="154"/>
      <c r="IG86" s="154"/>
      <c r="IH86" s="154"/>
      <c r="II86" s="154"/>
      <c r="IJ86" s="154"/>
      <c r="IK86" s="154"/>
      <c r="IL86" s="154"/>
      <c r="IM86" s="154"/>
      <c r="IN86" s="154"/>
    </row>
    <row r="87" spans="1:248" s="88" customFormat="1">
      <c r="A87" s="222"/>
      <c r="B87" s="236" t="s">
        <v>94</v>
      </c>
      <c r="C87" s="237"/>
      <c r="D87" s="237"/>
      <c r="E87" s="238"/>
      <c r="F87" s="176"/>
      <c r="G87" s="149"/>
      <c r="H87" s="177"/>
      <c r="I87" s="106">
        <v>7000</v>
      </c>
      <c r="J87" s="106">
        <v>7000</v>
      </c>
      <c r="K87" s="106">
        <v>7000</v>
      </c>
      <c r="L87" s="106"/>
      <c r="M87" s="106">
        <v>1200</v>
      </c>
      <c r="N87" s="106">
        <v>1600</v>
      </c>
      <c r="O87" s="106"/>
      <c r="P87" s="106">
        <v>1000</v>
      </c>
      <c r="Q87" s="106">
        <v>1700</v>
      </c>
      <c r="R87" s="106">
        <v>1500</v>
      </c>
      <c r="S87" s="106"/>
      <c r="T87" s="149"/>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c r="DA87" s="147"/>
      <c r="DB87" s="147"/>
      <c r="DC87" s="147"/>
      <c r="DD87" s="147"/>
      <c r="DE87" s="147"/>
      <c r="DF87" s="147"/>
      <c r="DG87" s="147"/>
      <c r="DH87" s="147"/>
      <c r="DI87" s="147"/>
      <c r="DJ87" s="147"/>
      <c r="DK87" s="147"/>
      <c r="DL87" s="147"/>
      <c r="DM87" s="147"/>
      <c r="DN87" s="147"/>
      <c r="DO87" s="147"/>
      <c r="DP87" s="147"/>
      <c r="DQ87" s="147"/>
      <c r="DR87" s="147"/>
      <c r="DS87" s="147"/>
      <c r="DT87" s="147"/>
      <c r="DU87" s="147"/>
      <c r="DV87" s="147"/>
      <c r="DW87" s="147"/>
      <c r="DX87" s="147"/>
      <c r="DY87" s="147"/>
      <c r="DZ87" s="147"/>
      <c r="EA87" s="147"/>
      <c r="EB87" s="147"/>
      <c r="EC87" s="147"/>
      <c r="ED87" s="147"/>
      <c r="EE87" s="147"/>
      <c r="EF87" s="147"/>
      <c r="EG87" s="147"/>
      <c r="EH87" s="147"/>
      <c r="EI87" s="147"/>
      <c r="EJ87" s="147"/>
      <c r="EK87" s="147"/>
      <c r="EL87" s="147"/>
      <c r="EM87" s="147"/>
      <c r="EN87" s="147"/>
      <c r="EO87" s="147"/>
      <c r="EP87" s="147"/>
      <c r="EQ87" s="147"/>
      <c r="ER87" s="147"/>
      <c r="ES87" s="147"/>
      <c r="ET87" s="147"/>
      <c r="EU87" s="147"/>
      <c r="EV87" s="147"/>
      <c r="EW87" s="147"/>
      <c r="EX87" s="147"/>
      <c r="EY87" s="147"/>
      <c r="EZ87" s="147"/>
      <c r="FA87" s="147"/>
      <c r="FB87" s="147"/>
      <c r="FC87" s="147"/>
      <c r="FD87" s="147"/>
      <c r="FE87" s="147"/>
      <c r="FF87" s="147"/>
      <c r="FG87" s="147"/>
      <c r="FH87" s="147"/>
      <c r="FI87" s="147"/>
      <c r="FJ87" s="147"/>
      <c r="FK87" s="147"/>
      <c r="FL87" s="147"/>
      <c r="FM87" s="147"/>
      <c r="FN87" s="147"/>
      <c r="FO87" s="147"/>
      <c r="FP87" s="147"/>
      <c r="FQ87" s="147"/>
      <c r="FR87" s="147"/>
      <c r="FS87" s="147"/>
      <c r="FT87" s="147"/>
      <c r="FU87" s="147"/>
      <c r="FV87" s="147"/>
      <c r="FW87" s="147"/>
      <c r="FX87" s="147"/>
      <c r="FY87" s="147"/>
      <c r="FZ87" s="147"/>
      <c r="GA87" s="147"/>
      <c r="GB87" s="147"/>
      <c r="GC87" s="147"/>
      <c r="GD87" s="147"/>
      <c r="GE87" s="147"/>
      <c r="GF87" s="147"/>
      <c r="GG87" s="147"/>
      <c r="GH87" s="147"/>
      <c r="GI87" s="147"/>
      <c r="GJ87" s="147"/>
      <c r="GK87" s="147"/>
      <c r="GL87" s="147"/>
      <c r="GM87" s="147"/>
      <c r="GN87" s="147"/>
      <c r="GO87" s="147"/>
      <c r="GP87" s="147"/>
      <c r="GQ87" s="147"/>
      <c r="GR87" s="147"/>
      <c r="GS87" s="147"/>
      <c r="GT87" s="147"/>
      <c r="GU87" s="147"/>
      <c r="GV87" s="147"/>
      <c r="GW87" s="147"/>
      <c r="GX87" s="147"/>
      <c r="GY87" s="147"/>
      <c r="GZ87" s="147"/>
      <c r="HA87" s="147"/>
      <c r="HB87" s="147"/>
      <c r="HC87" s="147"/>
      <c r="HD87" s="147"/>
      <c r="HE87" s="147"/>
      <c r="HF87" s="147"/>
      <c r="HG87" s="147"/>
      <c r="HH87" s="147"/>
      <c r="HI87" s="147"/>
      <c r="HJ87" s="147"/>
      <c r="HK87" s="147"/>
      <c r="HL87" s="147"/>
      <c r="HM87" s="147"/>
      <c r="HN87" s="154"/>
      <c r="HO87" s="154"/>
      <c r="HP87" s="154"/>
      <c r="HQ87" s="154"/>
      <c r="HR87" s="154"/>
      <c r="HS87" s="154"/>
      <c r="HT87" s="154"/>
      <c r="HU87" s="154"/>
      <c r="HV87" s="154"/>
      <c r="HW87" s="154"/>
      <c r="HX87" s="154"/>
      <c r="HY87" s="154"/>
      <c r="HZ87" s="154"/>
      <c r="IA87" s="154"/>
      <c r="IB87" s="154"/>
      <c r="IC87" s="154"/>
      <c r="ID87" s="154"/>
      <c r="IE87" s="154"/>
      <c r="IF87" s="154"/>
      <c r="IG87" s="154"/>
      <c r="IH87" s="154"/>
      <c r="II87" s="154"/>
      <c r="IJ87" s="154"/>
      <c r="IK87" s="154"/>
      <c r="IL87" s="154"/>
      <c r="IM87" s="154"/>
      <c r="IN87" s="154"/>
    </row>
    <row r="88" spans="1:248" s="88" customFormat="1">
      <c r="A88" s="211"/>
      <c r="B88" s="236" t="s">
        <v>95</v>
      </c>
      <c r="C88" s="237"/>
      <c r="D88" s="237"/>
      <c r="E88" s="238"/>
      <c r="F88" s="176"/>
      <c r="G88" s="149"/>
      <c r="H88" s="177"/>
      <c r="I88" s="106"/>
      <c r="J88" s="106"/>
      <c r="K88" s="118"/>
      <c r="L88" s="106"/>
      <c r="M88" s="106"/>
      <c r="N88" s="106"/>
      <c r="O88" s="106"/>
      <c r="P88" s="106"/>
      <c r="Q88" s="106"/>
      <c r="R88" s="106"/>
      <c r="S88" s="106"/>
      <c r="T88" s="149"/>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c r="CM88" s="147"/>
      <c r="CN88" s="147"/>
      <c r="CO88" s="147"/>
      <c r="CP88" s="147"/>
      <c r="CQ88" s="147"/>
      <c r="CR88" s="147"/>
      <c r="CS88" s="147"/>
      <c r="CT88" s="147"/>
      <c r="CU88" s="147"/>
      <c r="CV88" s="147"/>
      <c r="CW88" s="147"/>
      <c r="CX88" s="147"/>
      <c r="CY88" s="147"/>
      <c r="CZ88" s="147"/>
      <c r="DA88" s="147"/>
      <c r="DB88" s="147"/>
      <c r="DC88" s="147"/>
      <c r="DD88" s="147"/>
      <c r="DE88" s="147"/>
      <c r="DF88" s="147"/>
      <c r="DG88" s="147"/>
      <c r="DH88" s="147"/>
      <c r="DI88" s="147"/>
      <c r="DJ88" s="147"/>
      <c r="DK88" s="147"/>
      <c r="DL88" s="147"/>
      <c r="DM88" s="147"/>
      <c r="DN88" s="147"/>
      <c r="DO88" s="147"/>
      <c r="DP88" s="147"/>
      <c r="DQ88" s="147"/>
      <c r="DR88" s="147"/>
      <c r="DS88" s="147"/>
      <c r="DT88" s="147"/>
      <c r="DU88" s="147"/>
      <c r="DV88" s="147"/>
      <c r="DW88" s="147"/>
      <c r="DX88" s="147"/>
      <c r="DY88" s="147"/>
      <c r="DZ88" s="147"/>
      <c r="EA88" s="147"/>
      <c r="EB88" s="147"/>
      <c r="EC88" s="147"/>
      <c r="ED88" s="147"/>
      <c r="EE88" s="147"/>
      <c r="EF88" s="147"/>
      <c r="EG88" s="147"/>
      <c r="EH88" s="147"/>
      <c r="EI88" s="147"/>
      <c r="EJ88" s="147"/>
      <c r="EK88" s="147"/>
      <c r="EL88" s="147"/>
      <c r="EM88" s="147"/>
      <c r="EN88" s="147"/>
      <c r="EO88" s="147"/>
      <c r="EP88" s="147"/>
      <c r="EQ88" s="147"/>
      <c r="ER88" s="147"/>
      <c r="ES88" s="147"/>
      <c r="ET88" s="147"/>
      <c r="EU88" s="147"/>
      <c r="EV88" s="147"/>
      <c r="EW88" s="147"/>
      <c r="EX88" s="147"/>
      <c r="EY88" s="147"/>
      <c r="EZ88" s="147"/>
      <c r="FA88" s="147"/>
      <c r="FB88" s="147"/>
      <c r="FC88" s="147"/>
      <c r="FD88" s="147"/>
      <c r="FE88" s="147"/>
      <c r="FF88" s="147"/>
      <c r="FG88" s="147"/>
      <c r="FH88" s="147"/>
      <c r="FI88" s="147"/>
      <c r="FJ88" s="147"/>
      <c r="FK88" s="147"/>
      <c r="FL88" s="147"/>
      <c r="FM88" s="147"/>
      <c r="FN88" s="147"/>
      <c r="FO88" s="147"/>
      <c r="FP88" s="147"/>
      <c r="FQ88" s="147"/>
      <c r="FR88" s="147"/>
      <c r="FS88" s="147"/>
      <c r="FT88" s="147"/>
      <c r="FU88" s="147"/>
      <c r="FV88" s="147"/>
      <c r="FW88" s="147"/>
      <c r="FX88" s="147"/>
      <c r="FY88" s="147"/>
      <c r="FZ88" s="147"/>
      <c r="GA88" s="147"/>
      <c r="GB88" s="147"/>
      <c r="GC88" s="147"/>
      <c r="GD88" s="147"/>
      <c r="GE88" s="147"/>
      <c r="GF88" s="147"/>
      <c r="GG88" s="147"/>
      <c r="GH88" s="147"/>
      <c r="GI88" s="147"/>
      <c r="GJ88" s="147"/>
      <c r="GK88" s="147"/>
      <c r="GL88" s="147"/>
      <c r="GM88" s="147"/>
      <c r="GN88" s="147"/>
      <c r="GO88" s="147"/>
      <c r="GP88" s="147"/>
      <c r="GQ88" s="147"/>
      <c r="GR88" s="147"/>
      <c r="GS88" s="147"/>
      <c r="GT88" s="147"/>
      <c r="GU88" s="147"/>
      <c r="GV88" s="147"/>
      <c r="GW88" s="147"/>
      <c r="GX88" s="147"/>
      <c r="GY88" s="147"/>
      <c r="GZ88" s="147"/>
      <c r="HA88" s="147"/>
      <c r="HB88" s="147"/>
      <c r="HC88" s="147"/>
      <c r="HD88" s="147"/>
      <c r="HE88" s="147"/>
      <c r="HF88" s="147"/>
      <c r="HG88" s="147"/>
      <c r="HH88" s="147"/>
      <c r="HI88" s="147"/>
      <c r="HJ88" s="147"/>
      <c r="HK88" s="147"/>
      <c r="HL88" s="147"/>
      <c r="HM88" s="147"/>
      <c r="HN88" s="154"/>
      <c r="HO88" s="154"/>
      <c r="HP88" s="154"/>
      <c r="HQ88" s="154"/>
      <c r="HR88" s="154"/>
      <c r="HS88" s="154"/>
      <c r="HT88" s="154"/>
      <c r="HU88" s="154"/>
      <c r="HV88" s="154"/>
      <c r="HW88" s="154"/>
      <c r="HX88" s="154"/>
      <c r="HY88" s="154"/>
      <c r="HZ88" s="154"/>
      <c r="IA88" s="154"/>
      <c r="IB88" s="154"/>
      <c r="IC88" s="154"/>
      <c r="ID88" s="154"/>
      <c r="IE88" s="154"/>
      <c r="IF88" s="154"/>
      <c r="IG88" s="154"/>
      <c r="IH88" s="154"/>
      <c r="II88" s="154"/>
      <c r="IJ88" s="154"/>
      <c r="IK88" s="154"/>
      <c r="IL88" s="154"/>
      <c r="IM88" s="154"/>
      <c r="IN88" s="154"/>
    </row>
    <row r="89" spans="1:248" s="88" customFormat="1">
      <c r="A89" s="212">
        <v>2</v>
      </c>
      <c r="B89" s="236" t="s">
        <v>33</v>
      </c>
      <c r="C89" s="237"/>
      <c r="D89" s="237"/>
      <c r="E89" s="238"/>
      <c r="F89" s="176"/>
      <c r="G89" s="149"/>
      <c r="H89" s="177"/>
      <c r="I89" s="106"/>
      <c r="J89" s="137"/>
      <c r="K89" s="118"/>
      <c r="L89" s="106"/>
      <c r="M89" s="106"/>
      <c r="N89" s="106"/>
      <c r="O89" s="106"/>
      <c r="P89" s="106"/>
      <c r="Q89" s="106"/>
      <c r="R89" s="106"/>
      <c r="S89" s="106"/>
      <c r="T89" s="128"/>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c r="DA89" s="147"/>
      <c r="DB89" s="147"/>
      <c r="DC89" s="147"/>
      <c r="DD89" s="147"/>
      <c r="DE89" s="147"/>
      <c r="DF89" s="147"/>
      <c r="DG89" s="147"/>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7"/>
      <c r="EE89" s="147"/>
      <c r="EF89" s="147"/>
      <c r="EG89" s="147"/>
      <c r="EH89" s="147"/>
      <c r="EI89" s="147"/>
      <c r="EJ89" s="147"/>
      <c r="EK89" s="147"/>
      <c r="EL89" s="147"/>
      <c r="EM89" s="147"/>
      <c r="EN89" s="147"/>
      <c r="EO89" s="147"/>
      <c r="EP89" s="147"/>
      <c r="EQ89" s="147"/>
      <c r="ER89" s="147"/>
      <c r="ES89" s="147"/>
      <c r="ET89" s="147"/>
      <c r="EU89" s="147"/>
      <c r="EV89" s="147"/>
      <c r="EW89" s="147"/>
      <c r="EX89" s="147"/>
      <c r="EY89" s="147"/>
      <c r="EZ89" s="147"/>
      <c r="FA89" s="147"/>
      <c r="FB89" s="147"/>
      <c r="FC89" s="147"/>
      <c r="FD89" s="147"/>
      <c r="FE89" s="147"/>
      <c r="FF89" s="147"/>
      <c r="FG89" s="147"/>
      <c r="FH89" s="147"/>
      <c r="FI89" s="147"/>
      <c r="FJ89" s="147"/>
      <c r="FK89" s="147"/>
      <c r="FL89" s="147"/>
      <c r="FM89" s="147"/>
      <c r="FN89" s="147"/>
      <c r="FO89" s="147"/>
      <c r="FP89" s="147"/>
      <c r="FQ89" s="147"/>
      <c r="FR89" s="147"/>
      <c r="FS89" s="147"/>
      <c r="FT89" s="147"/>
      <c r="FU89" s="147"/>
      <c r="FV89" s="147"/>
      <c r="FW89" s="147"/>
      <c r="FX89" s="147"/>
      <c r="FY89" s="147"/>
      <c r="FZ89" s="147"/>
      <c r="GA89" s="147"/>
      <c r="GB89" s="147"/>
      <c r="GC89" s="147"/>
      <c r="GD89" s="147"/>
      <c r="GE89" s="147"/>
      <c r="GF89" s="147"/>
      <c r="GG89" s="147"/>
      <c r="GH89" s="147"/>
      <c r="GI89" s="147"/>
      <c r="GJ89" s="147"/>
      <c r="GK89" s="147"/>
      <c r="GL89" s="147"/>
      <c r="GM89" s="147"/>
      <c r="GN89" s="147"/>
      <c r="GO89" s="147"/>
      <c r="GP89" s="147"/>
      <c r="GQ89" s="147"/>
      <c r="GR89" s="147"/>
      <c r="GS89" s="147"/>
      <c r="GT89" s="147"/>
      <c r="GU89" s="147"/>
      <c r="GV89" s="147"/>
      <c r="GW89" s="147"/>
      <c r="GX89" s="147"/>
      <c r="GY89" s="147"/>
      <c r="GZ89" s="147"/>
      <c r="HA89" s="147"/>
      <c r="HB89" s="147"/>
      <c r="HC89" s="147"/>
      <c r="HD89" s="147"/>
      <c r="HE89" s="147"/>
      <c r="HF89" s="147"/>
      <c r="HG89" s="147"/>
      <c r="HH89" s="147"/>
      <c r="HI89" s="147"/>
      <c r="HJ89" s="147"/>
      <c r="HK89" s="147"/>
      <c r="HL89" s="147"/>
      <c r="HM89" s="147"/>
      <c r="HN89" s="154"/>
      <c r="HO89" s="154"/>
      <c r="HP89" s="154"/>
      <c r="HQ89" s="154"/>
      <c r="HR89" s="154"/>
      <c r="HS89" s="154"/>
      <c r="HT89" s="154"/>
      <c r="HU89" s="154"/>
      <c r="HV89" s="154"/>
      <c r="HW89" s="154"/>
      <c r="HX89" s="154"/>
      <c r="HY89" s="154"/>
      <c r="HZ89" s="154"/>
      <c r="IA89" s="154"/>
      <c r="IB89" s="154"/>
      <c r="IC89" s="154"/>
      <c r="ID89" s="154"/>
      <c r="IE89" s="154"/>
      <c r="IF89" s="154"/>
      <c r="IG89" s="154"/>
      <c r="IH89" s="154"/>
      <c r="II89" s="154"/>
      <c r="IJ89" s="154"/>
      <c r="IK89" s="154"/>
      <c r="IL89" s="154"/>
      <c r="IM89" s="154"/>
      <c r="IN89" s="154"/>
    </row>
    <row r="90" spans="1:248" s="88" customFormat="1">
      <c r="A90" s="212"/>
      <c r="B90" s="228" t="s">
        <v>35</v>
      </c>
      <c r="C90" s="229"/>
      <c r="D90" s="229"/>
      <c r="E90" s="230"/>
      <c r="F90" s="176"/>
      <c r="G90" s="149"/>
      <c r="H90" s="178"/>
      <c r="I90" s="181"/>
      <c r="J90" s="181"/>
      <c r="K90" s="118"/>
      <c r="L90" s="106"/>
      <c r="M90" s="106"/>
      <c r="N90" s="106"/>
      <c r="O90" s="106"/>
      <c r="P90" s="106"/>
      <c r="Q90" s="106"/>
      <c r="R90" s="106"/>
      <c r="S90" s="106"/>
      <c r="T90" s="128"/>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c r="DA90" s="147"/>
      <c r="DB90" s="147"/>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c r="EI90" s="147"/>
      <c r="EJ90" s="147"/>
      <c r="EK90" s="147"/>
      <c r="EL90" s="147"/>
      <c r="EM90" s="147"/>
      <c r="EN90" s="147"/>
      <c r="EO90" s="147"/>
      <c r="EP90" s="147"/>
      <c r="EQ90" s="147"/>
      <c r="ER90" s="147"/>
      <c r="ES90" s="147"/>
      <c r="ET90" s="147"/>
      <c r="EU90" s="147"/>
      <c r="EV90" s="147"/>
      <c r="EW90" s="147"/>
      <c r="EX90" s="147"/>
      <c r="EY90" s="147"/>
      <c r="EZ90" s="147"/>
      <c r="FA90" s="147"/>
      <c r="FB90" s="147"/>
      <c r="FC90" s="147"/>
      <c r="FD90" s="147"/>
      <c r="FE90" s="147"/>
      <c r="FF90" s="147"/>
      <c r="FG90" s="147"/>
      <c r="FH90" s="147"/>
      <c r="FI90" s="147"/>
      <c r="FJ90" s="147"/>
      <c r="FK90" s="147"/>
      <c r="FL90" s="147"/>
      <c r="FM90" s="147"/>
      <c r="FN90" s="147"/>
      <c r="FO90" s="147"/>
      <c r="FP90" s="147"/>
      <c r="FQ90" s="147"/>
      <c r="FR90" s="147"/>
      <c r="FS90" s="147"/>
      <c r="FT90" s="147"/>
      <c r="FU90" s="147"/>
      <c r="FV90" s="147"/>
      <c r="FW90" s="147"/>
      <c r="FX90" s="147"/>
      <c r="FY90" s="147"/>
      <c r="FZ90" s="147"/>
      <c r="GA90" s="147"/>
      <c r="GB90" s="147"/>
      <c r="GC90" s="147"/>
      <c r="GD90" s="147"/>
      <c r="GE90" s="147"/>
      <c r="GF90" s="147"/>
      <c r="GG90" s="147"/>
      <c r="GH90" s="147"/>
      <c r="GI90" s="147"/>
      <c r="GJ90" s="147"/>
      <c r="GK90" s="147"/>
      <c r="GL90" s="147"/>
      <c r="GM90" s="147"/>
      <c r="GN90" s="147"/>
      <c r="GO90" s="147"/>
      <c r="GP90" s="147"/>
      <c r="GQ90" s="147"/>
      <c r="GR90" s="147"/>
      <c r="GS90" s="147"/>
      <c r="GT90" s="147"/>
      <c r="GU90" s="147"/>
      <c r="GV90" s="147"/>
      <c r="GW90" s="147"/>
      <c r="GX90" s="147"/>
      <c r="GY90" s="147"/>
      <c r="GZ90" s="147"/>
      <c r="HA90" s="147"/>
      <c r="HB90" s="147"/>
      <c r="HC90" s="147"/>
      <c r="HD90" s="147"/>
      <c r="HE90" s="147"/>
      <c r="HF90" s="147"/>
      <c r="HG90" s="147"/>
      <c r="HH90" s="147"/>
      <c r="HI90" s="147"/>
      <c r="HJ90" s="147"/>
      <c r="HK90" s="147"/>
      <c r="HL90" s="147"/>
      <c r="HM90" s="147"/>
      <c r="HN90" s="154"/>
      <c r="HO90" s="154"/>
      <c r="HP90" s="154"/>
      <c r="HQ90" s="154"/>
      <c r="HR90" s="154"/>
      <c r="HS90" s="154"/>
      <c r="HT90" s="154"/>
      <c r="HU90" s="154"/>
      <c r="HV90" s="154"/>
      <c r="HW90" s="154"/>
      <c r="HX90" s="154"/>
      <c r="HY90" s="154"/>
      <c r="HZ90" s="154"/>
      <c r="IA90" s="154"/>
      <c r="IB90" s="154"/>
      <c r="IC90" s="154"/>
      <c r="ID90" s="154"/>
      <c r="IE90" s="154"/>
      <c r="IF90" s="154"/>
      <c r="IG90" s="154"/>
      <c r="IH90" s="154"/>
      <c r="II90" s="154"/>
      <c r="IJ90" s="154"/>
      <c r="IK90" s="154"/>
      <c r="IL90" s="154"/>
      <c r="IM90" s="154"/>
      <c r="IN90" s="154"/>
    </row>
    <row r="91" spans="1:248" s="88" customFormat="1">
      <c r="A91" s="210">
        <v>3</v>
      </c>
      <c r="B91" s="236" t="s">
        <v>96</v>
      </c>
      <c r="C91" s="237"/>
      <c r="D91" s="237"/>
      <c r="E91" s="238"/>
      <c r="F91" s="176"/>
      <c r="G91" s="149"/>
      <c r="H91" s="163" t="s">
        <v>97</v>
      </c>
      <c r="I91" s="181">
        <v>5444.86</v>
      </c>
      <c r="J91" s="181"/>
      <c r="K91" s="118">
        <v>5444.86</v>
      </c>
      <c r="L91" s="106"/>
      <c r="M91" s="106"/>
      <c r="N91" s="106"/>
      <c r="O91" s="106"/>
      <c r="P91" s="106"/>
      <c r="Q91" s="106"/>
      <c r="R91" s="106"/>
      <c r="S91" s="106">
        <v>5444.86</v>
      </c>
      <c r="T91" s="128"/>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47"/>
      <c r="CS91" s="147"/>
      <c r="CT91" s="147"/>
      <c r="CU91" s="147"/>
      <c r="CV91" s="147"/>
      <c r="CW91" s="147"/>
      <c r="CX91" s="147"/>
      <c r="CY91" s="147"/>
      <c r="CZ91" s="147"/>
      <c r="DA91" s="147"/>
      <c r="DB91" s="147"/>
      <c r="DC91" s="147"/>
      <c r="DD91" s="147"/>
      <c r="DE91" s="147"/>
      <c r="DF91" s="147"/>
      <c r="DG91" s="147"/>
      <c r="DH91" s="147"/>
      <c r="DI91" s="147"/>
      <c r="DJ91" s="147"/>
      <c r="DK91" s="147"/>
      <c r="DL91" s="147"/>
      <c r="DM91" s="147"/>
      <c r="DN91" s="147"/>
      <c r="DO91" s="147"/>
      <c r="DP91" s="147"/>
      <c r="DQ91" s="147"/>
      <c r="DR91" s="147"/>
      <c r="DS91" s="147"/>
      <c r="DT91" s="147"/>
      <c r="DU91" s="147"/>
      <c r="DV91" s="147"/>
      <c r="DW91" s="147"/>
      <c r="DX91" s="147"/>
      <c r="DY91" s="147"/>
      <c r="DZ91" s="147"/>
      <c r="EA91" s="147"/>
      <c r="EB91" s="147"/>
      <c r="EC91" s="147"/>
      <c r="ED91" s="147"/>
      <c r="EE91" s="147"/>
      <c r="EF91" s="147"/>
      <c r="EG91" s="147"/>
      <c r="EH91" s="147"/>
      <c r="EI91" s="147"/>
      <c r="EJ91" s="147"/>
      <c r="EK91" s="147"/>
      <c r="EL91" s="147"/>
      <c r="EM91" s="147"/>
      <c r="EN91" s="147"/>
      <c r="EO91" s="147"/>
      <c r="EP91" s="147"/>
      <c r="EQ91" s="147"/>
      <c r="ER91" s="147"/>
      <c r="ES91" s="147"/>
      <c r="ET91" s="147"/>
      <c r="EU91" s="147"/>
      <c r="EV91" s="147"/>
      <c r="EW91" s="147"/>
      <c r="EX91" s="147"/>
      <c r="EY91" s="147"/>
      <c r="EZ91" s="147"/>
      <c r="FA91" s="147"/>
      <c r="FB91" s="147"/>
      <c r="FC91" s="147"/>
      <c r="FD91" s="147"/>
      <c r="FE91" s="147"/>
      <c r="FF91" s="147"/>
      <c r="FG91" s="147"/>
      <c r="FH91" s="147"/>
      <c r="FI91" s="147"/>
      <c r="FJ91" s="147"/>
      <c r="FK91" s="147"/>
      <c r="FL91" s="147"/>
      <c r="FM91" s="147"/>
      <c r="FN91" s="147"/>
      <c r="FO91" s="147"/>
      <c r="FP91" s="147"/>
      <c r="FQ91" s="147"/>
      <c r="FR91" s="147"/>
      <c r="FS91" s="147"/>
      <c r="FT91" s="147"/>
      <c r="FU91" s="147"/>
      <c r="FV91" s="147"/>
      <c r="FW91" s="147"/>
      <c r="FX91" s="147"/>
      <c r="FY91" s="147"/>
      <c r="FZ91" s="147"/>
      <c r="GA91" s="147"/>
      <c r="GB91" s="147"/>
      <c r="GC91" s="147"/>
      <c r="GD91" s="147"/>
      <c r="GE91" s="147"/>
      <c r="GF91" s="147"/>
      <c r="GG91" s="147"/>
      <c r="GH91" s="147"/>
      <c r="GI91" s="147"/>
      <c r="GJ91" s="147"/>
      <c r="GK91" s="147"/>
      <c r="GL91" s="147"/>
      <c r="GM91" s="147"/>
      <c r="GN91" s="147"/>
      <c r="GO91" s="147"/>
      <c r="GP91" s="147"/>
      <c r="GQ91" s="147"/>
      <c r="GR91" s="147"/>
      <c r="GS91" s="147"/>
      <c r="GT91" s="147"/>
      <c r="GU91" s="147"/>
      <c r="GV91" s="147"/>
      <c r="GW91" s="147"/>
      <c r="GX91" s="147"/>
      <c r="GY91" s="147"/>
      <c r="GZ91" s="147"/>
      <c r="HA91" s="147"/>
      <c r="HB91" s="147"/>
      <c r="HC91" s="147"/>
      <c r="HD91" s="147"/>
      <c r="HE91" s="147"/>
      <c r="HF91" s="147"/>
      <c r="HG91" s="147"/>
      <c r="HH91" s="147"/>
      <c r="HI91" s="147"/>
      <c r="HJ91" s="147"/>
      <c r="HK91" s="147"/>
      <c r="HL91" s="147"/>
      <c r="HM91" s="147"/>
      <c r="HN91" s="154"/>
      <c r="HO91" s="154"/>
      <c r="HP91" s="154"/>
      <c r="HQ91" s="154"/>
      <c r="HR91" s="154"/>
      <c r="HS91" s="154"/>
      <c r="HT91" s="154"/>
      <c r="HU91" s="154"/>
      <c r="HV91" s="154"/>
      <c r="HW91" s="154"/>
      <c r="HX91" s="154"/>
      <c r="HY91" s="154"/>
      <c r="HZ91" s="154"/>
      <c r="IA91" s="154"/>
      <c r="IB91" s="154"/>
      <c r="IC91" s="154"/>
      <c r="ID91" s="154"/>
      <c r="IE91" s="154"/>
      <c r="IF91" s="154"/>
      <c r="IG91" s="154"/>
      <c r="IH91" s="154"/>
      <c r="II91" s="154"/>
      <c r="IJ91" s="154"/>
      <c r="IK91" s="154"/>
      <c r="IL91" s="154"/>
      <c r="IM91" s="154"/>
      <c r="IN91" s="154"/>
    </row>
    <row r="92" spans="1:248" s="88" customFormat="1">
      <c r="A92" s="211"/>
      <c r="B92" s="228" t="s">
        <v>35</v>
      </c>
      <c r="C92" s="229"/>
      <c r="D92" s="229"/>
      <c r="E92" s="230"/>
      <c r="F92" s="176"/>
      <c r="G92" s="149"/>
      <c r="H92" s="178"/>
      <c r="I92" s="181"/>
      <c r="J92" s="181"/>
      <c r="K92" s="118"/>
      <c r="L92" s="106"/>
      <c r="M92" s="106"/>
      <c r="N92" s="106"/>
      <c r="O92" s="106"/>
      <c r="P92" s="106"/>
      <c r="Q92" s="106"/>
      <c r="R92" s="106"/>
      <c r="S92" s="106"/>
      <c r="T92" s="149"/>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c r="CM92" s="147"/>
      <c r="CN92" s="147"/>
      <c r="CO92" s="147"/>
      <c r="CP92" s="147"/>
      <c r="CQ92" s="147"/>
      <c r="CR92" s="147"/>
      <c r="CS92" s="147"/>
      <c r="CT92" s="147"/>
      <c r="CU92" s="147"/>
      <c r="CV92" s="147"/>
      <c r="CW92" s="147"/>
      <c r="CX92" s="147"/>
      <c r="CY92" s="147"/>
      <c r="CZ92" s="147"/>
      <c r="DA92" s="147"/>
      <c r="DB92" s="147"/>
      <c r="DC92" s="147"/>
      <c r="DD92" s="147"/>
      <c r="DE92" s="147"/>
      <c r="DF92" s="147"/>
      <c r="DG92" s="147"/>
      <c r="DH92" s="147"/>
      <c r="DI92" s="147"/>
      <c r="DJ92" s="147"/>
      <c r="DK92" s="147"/>
      <c r="DL92" s="147"/>
      <c r="DM92" s="147"/>
      <c r="DN92" s="147"/>
      <c r="DO92" s="147"/>
      <c r="DP92" s="147"/>
      <c r="DQ92" s="147"/>
      <c r="DR92" s="147"/>
      <c r="DS92" s="147"/>
      <c r="DT92" s="147"/>
      <c r="DU92" s="147"/>
      <c r="DV92" s="147"/>
      <c r="DW92" s="147"/>
      <c r="DX92" s="147"/>
      <c r="DY92" s="147"/>
      <c r="DZ92" s="147"/>
      <c r="EA92" s="147"/>
      <c r="EB92" s="147"/>
      <c r="EC92" s="147"/>
      <c r="ED92" s="147"/>
      <c r="EE92" s="147"/>
      <c r="EF92" s="147"/>
      <c r="EG92" s="147"/>
      <c r="EH92" s="147"/>
      <c r="EI92" s="147"/>
      <c r="EJ92" s="147"/>
      <c r="EK92" s="147"/>
      <c r="EL92" s="147"/>
      <c r="EM92" s="147"/>
      <c r="EN92" s="147"/>
      <c r="EO92" s="147"/>
      <c r="EP92" s="147"/>
      <c r="EQ92" s="147"/>
      <c r="ER92" s="147"/>
      <c r="ES92" s="147"/>
      <c r="ET92" s="147"/>
      <c r="EU92" s="147"/>
      <c r="EV92" s="147"/>
      <c r="EW92" s="147"/>
      <c r="EX92" s="147"/>
      <c r="EY92" s="147"/>
      <c r="EZ92" s="147"/>
      <c r="FA92" s="147"/>
      <c r="FB92" s="147"/>
      <c r="FC92" s="147"/>
      <c r="FD92" s="147"/>
      <c r="FE92" s="147"/>
      <c r="FF92" s="147"/>
      <c r="FG92" s="147"/>
      <c r="FH92" s="147"/>
      <c r="FI92" s="147"/>
      <c r="FJ92" s="147"/>
      <c r="FK92" s="147"/>
      <c r="FL92" s="147"/>
      <c r="FM92" s="147"/>
      <c r="FN92" s="147"/>
      <c r="FO92" s="147"/>
      <c r="FP92" s="147"/>
      <c r="FQ92" s="147"/>
      <c r="FR92" s="147"/>
      <c r="FS92" s="147"/>
      <c r="FT92" s="147"/>
      <c r="FU92" s="147"/>
      <c r="FV92" s="147"/>
      <c r="FW92" s="147"/>
      <c r="FX92" s="147"/>
      <c r="FY92" s="147"/>
      <c r="FZ92" s="147"/>
      <c r="GA92" s="147"/>
      <c r="GB92" s="147"/>
      <c r="GC92" s="147"/>
      <c r="GD92" s="147"/>
      <c r="GE92" s="147"/>
      <c r="GF92" s="147"/>
      <c r="GG92" s="147"/>
      <c r="GH92" s="147"/>
      <c r="GI92" s="147"/>
      <c r="GJ92" s="147"/>
      <c r="GK92" s="147"/>
      <c r="GL92" s="147"/>
      <c r="GM92" s="147"/>
      <c r="GN92" s="147"/>
      <c r="GO92" s="147"/>
      <c r="GP92" s="147"/>
      <c r="GQ92" s="147"/>
      <c r="GR92" s="147"/>
      <c r="GS92" s="147"/>
      <c r="GT92" s="147"/>
      <c r="GU92" s="147"/>
      <c r="GV92" s="147"/>
      <c r="GW92" s="147"/>
      <c r="GX92" s="147"/>
      <c r="GY92" s="147"/>
      <c r="GZ92" s="147"/>
      <c r="HA92" s="147"/>
      <c r="HB92" s="147"/>
      <c r="HC92" s="147"/>
      <c r="HD92" s="147"/>
      <c r="HE92" s="147"/>
      <c r="HF92" s="147"/>
      <c r="HG92" s="147"/>
      <c r="HH92" s="147"/>
      <c r="HI92" s="147"/>
      <c r="HJ92" s="147"/>
      <c r="HK92" s="147"/>
      <c r="HL92" s="147"/>
      <c r="HM92" s="147"/>
      <c r="HN92" s="154"/>
      <c r="HO92" s="154"/>
      <c r="HP92" s="154"/>
      <c r="HQ92" s="154"/>
      <c r="HR92" s="154"/>
      <c r="HS92" s="154"/>
      <c r="HT92" s="154"/>
      <c r="HU92" s="154"/>
      <c r="HV92" s="154"/>
      <c r="HW92" s="154"/>
      <c r="HX92" s="154"/>
      <c r="HY92" s="154"/>
      <c r="HZ92" s="154"/>
      <c r="IA92" s="154"/>
      <c r="IB92" s="154"/>
      <c r="IC92" s="154"/>
      <c r="ID92" s="154"/>
      <c r="IE92" s="154"/>
      <c r="IF92" s="154"/>
      <c r="IG92" s="154"/>
      <c r="IH92" s="154"/>
      <c r="II92" s="154"/>
      <c r="IJ92" s="154"/>
      <c r="IK92" s="154"/>
      <c r="IL92" s="154"/>
      <c r="IM92" s="154"/>
      <c r="IN92" s="154"/>
    </row>
    <row r="93" spans="1:248" s="88" customFormat="1">
      <c r="A93" s="210">
        <v>4</v>
      </c>
      <c r="B93" s="236" t="s">
        <v>98</v>
      </c>
      <c r="C93" s="237"/>
      <c r="D93" s="237"/>
      <c r="E93" s="238"/>
      <c r="F93" s="176"/>
      <c r="G93" s="149"/>
      <c r="H93" s="178" t="s">
        <v>99</v>
      </c>
      <c r="I93" s="181">
        <v>35.799999999999997</v>
      </c>
      <c r="J93" s="181"/>
      <c r="K93" s="118">
        <v>35.799999999999997</v>
      </c>
      <c r="L93" s="106">
        <v>4.5999999999999996</v>
      </c>
      <c r="M93" s="106">
        <v>6.04</v>
      </c>
      <c r="N93" s="106">
        <v>8.1999999999999993</v>
      </c>
      <c r="O93" s="106">
        <v>13.96</v>
      </c>
      <c r="P93" s="106"/>
      <c r="Q93" s="106"/>
      <c r="R93" s="106"/>
      <c r="S93" s="106">
        <v>3</v>
      </c>
      <c r="T93" s="128"/>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c r="CM93" s="147"/>
      <c r="CN93" s="147"/>
      <c r="CO93" s="147"/>
      <c r="CP93" s="147"/>
      <c r="CQ93" s="147"/>
      <c r="CR93" s="147"/>
      <c r="CS93" s="147"/>
      <c r="CT93" s="147"/>
      <c r="CU93" s="147"/>
      <c r="CV93" s="147"/>
      <c r="CW93" s="147"/>
      <c r="CX93" s="147"/>
      <c r="CY93" s="147"/>
      <c r="CZ93" s="147"/>
      <c r="DA93" s="147"/>
      <c r="DB93" s="147"/>
      <c r="DC93" s="147"/>
      <c r="DD93" s="147"/>
      <c r="DE93" s="147"/>
      <c r="DF93" s="147"/>
      <c r="DG93" s="147"/>
      <c r="DH93" s="147"/>
      <c r="DI93" s="147"/>
      <c r="DJ93" s="147"/>
      <c r="DK93" s="147"/>
      <c r="DL93" s="147"/>
      <c r="DM93" s="147"/>
      <c r="DN93" s="147"/>
      <c r="DO93" s="147"/>
      <c r="DP93" s="147"/>
      <c r="DQ93" s="147"/>
      <c r="DR93" s="147"/>
      <c r="DS93" s="147"/>
      <c r="DT93" s="147"/>
      <c r="DU93" s="147"/>
      <c r="DV93" s="147"/>
      <c r="DW93" s="147"/>
      <c r="DX93" s="147"/>
      <c r="DY93" s="147"/>
      <c r="DZ93" s="147"/>
      <c r="EA93" s="147"/>
      <c r="EB93" s="147"/>
      <c r="EC93" s="147"/>
      <c r="ED93" s="147"/>
      <c r="EE93" s="147"/>
      <c r="EF93" s="147"/>
      <c r="EG93" s="147"/>
      <c r="EH93" s="147"/>
      <c r="EI93" s="147"/>
      <c r="EJ93" s="147"/>
      <c r="EK93" s="147"/>
      <c r="EL93" s="147"/>
      <c r="EM93" s="147"/>
      <c r="EN93" s="147"/>
      <c r="EO93" s="147"/>
      <c r="EP93" s="147"/>
      <c r="EQ93" s="147"/>
      <c r="ER93" s="147"/>
      <c r="ES93" s="147"/>
      <c r="ET93" s="147"/>
      <c r="EU93" s="147"/>
      <c r="EV93" s="147"/>
      <c r="EW93" s="147"/>
      <c r="EX93" s="147"/>
      <c r="EY93" s="147"/>
      <c r="EZ93" s="147"/>
      <c r="FA93" s="147"/>
      <c r="FB93" s="147"/>
      <c r="FC93" s="147"/>
      <c r="FD93" s="147"/>
      <c r="FE93" s="147"/>
      <c r="FF93" s="147"/>
      <c r="FG93" s="147"/>
      <c r="FH93" s="147"/>
      <c r="FI93" s="147"/>
      <c r="FJ93" s="147"/>
      <c r="FK93" s="147"/>
      <c r="FL93" s="147"/>
      <c r="FM93" s="147"/>
      <c r="FN93" s="147"/>
      <c r="FO93" s="147"/>
      <c r="FP93" s="147"/>
      <c r="FQ93" s="147"/>
      <c r="FR93" s="147"/>
      <c r="FS93" s="147"/>
      <c r="FT93" s="147"/>
      <c r="FU93" s="147"/>
      <c r="FV93" s="147"/>
      <c r="FW93" s="147"/>
      <c r="FX93" s="147"/>
      <c r="FY93" s="147"/>
      <c r="FZ93" s="147"/>
      <c r="GA93" s="147"/>
      <c r="GB93" s="147"/>
      <c r="GC93" s="147"/>
      <c r="GD93" s="147"/>
      <c r="GE93" s="147"/>
      <c r="GF93" s="147"/>
      <c r="GG93" s="147"/>
      <c r="GH93" s="147"/>
      <c r="GI93" s="147"/>
      <c r="GJ93" s="147"/>
      <c r="GK93" s="147"/>
      <c r="GL93" s="147"/>
      <c r="GM93" s="147"/>
      <c r="GN93" s="147"/>
      <c r="GO93" s="147"/>
      <c r="GP93" s="147"/>
      <c r="GQ93" s="147"/>
      <c r="GR93" s="147"/>
      <c r="GS93" s="147"/>
      <c r="GT93" s="147"/>
      <c r="GU93" s="147"/>
      <c r="GV93" s="147"/>
      <c r="GW93" s="147"/>
      <c r="GX93" s="147"/>
      <c r="GY93" s="147"/>
      <c r="GZ93" s="147"/>
      <c r="HA93" s="147"/>
      <c r="HB93" s="147"/>
      <c r="HC93" s="147"/>
      <c r="HD93" s="147"/>
      <c r="HE93" s="147"/>
      <c r="HF93" s="147"/>
      <c r="HG93" s="147"/>
      <c r="HH93" s="147"/>
      <c r="HI93" s="147"/>
      <c r="HJ93" s="147"/>
      <c r="HK93" s="147"/>
      <c r="HL93" s="147"/>
      <c r="HM93" s="147"/>
      <c r="HN93" s="154"/>
      <c r="HO93" s="154"/>
      <c r="HP93" s="154"/>
      <c r="HQ93" s="154"/>
      <c r="HR93" s="154"/>
      <c r="HS93" s="154"/>
      <c r="HT93" s="154"/>
      <c r="HU93" s="154"/>
      <c r="HV93" s="154"/>
      <c r="HW93" s="154"/>
      <c r="HX93" s="154"/>
      <c r="HY93" s="154"/>
      <c r="HZ93" s="154"/>
      <c r="IA93" s="154"/>
      <c r="IB93" s="154"/>
      <c r="IC93" s="154"/>
      <c r="ID93" s="154"/>
      <c r="IE93" s="154"/>
      <c r="IF93" s="154"/>
      <c r="IG93" s="154"/>
      <c r="IH93" s="154"/>
      <c r="II93" s="154"/>
      <c r="IJ93" s="154"/>
      <c r="IK93" s="154"/>
      <c r="IL93" s="154"/>
      <c r="IM93" s="154"/>
      <c r="IN93" s="154"/>
    </row>
    <row r="94" spans="1:248" s="88" customFormat="1">
      <c r="A94" s="211"/>
      <c r="B94" s="228" t="s">
        <v>35</v>
      </c>
      <c r="C94" s="229"/>
      <c r="D94" s="229"/>
      <c r="E94" s="230"/>
      <c r="F94" s="176"/>
      <c r="G94" s="149"/>
      <c r="H94" s="178"/>
      <c r="I94" s="181"/>
      <c r="J94" s="181"/>
      <c r="K94" s="118"/>
      <c r="L94" s="106"/>
      <c r="M94" s="106"/>
      <c r="N94" s="106"/>
      <c r="O94" s="106"/>
      <c r="P94" s="106"/>
      <c r="Q94" s="106"/>
      <c r="R94" s="106"/>
      <c r="S94" s="106"/>
      <c r="T94" s="128"/>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c r="CM94" s="147"/>
      <c r="CN94" s="147"/>
      <c r="CO94" s="147"/>
      <c r="CP94" s="147"/>
      <c r="CQ94" s="147"/>
      <c r="CR94" s="147"/>
      <c r="CS94" s="147"/>
      <c r="CT94" s="147"/>
      <c r="CU94" s="147"/>
      <c r="CV94" s="147"/>
      <c r="CW94" s="147"/>
      <c r="CX94" s="147"/>
      <c r="CY94" s="147"/>
      <c r="CZ94" s="147"/>
      <c r="DA94" s="147"/>
      <c r="DB94" s="147"/>
      <c r="DC94" s="147"/>
      <c r="DD94" s="147"/>
      <c r="DE94" s="147"/>
      <c r="DF94" s="147"/>
      <c r="DG94" s="147"/>
      <c r="DH94" s="147"/>
      <c r="DI94" s="147"/>
      <c r="DJ94" s="147"/>
      <c r="DK94" s="147"/>
      <c r="DL94" s="147"/>
      <c r="DM94" s="147"/>
      <c r="DN94" s="147"/>
      <c r="DO94" s="147"/>
      <c r="DP94" s="147"/>
      <c r="DQ94" s="147"/>
      <c r="DR94" s="147"/>
      <c r="DS94" s="147"/>
      <c r="DT94" s="147"/>
      <c r="DU94" s="147"/>
      <c r="DV94" s="147"/>
      <c r="DW94" s="147"/>
      <c r="DX94" s="147"/>
      <c r="DY94" s="147"/>
      <c r="DZ94" s="147"/>
      <c r="EA94" s="147"/>
      <c r="EB94" s="147"/>
      <c r="EC94" s="147"/>
      <c r="ED94" s="147"/>
      <c r="EE94" s="147"/>
      <c r="EF94" s="147"/>
      <c r="EG94" s="147"/>
      <c r="EH94" s="147"/>
      <c r="EI94" s="147"/>
      <c r="EJ94" s="147"/>
      <c r="EK94" s="147"/>
      <c r="EL94" s="147"/>
      <c r="EM94" s="147"/>
      <c r="EN94" s="147"/>
      <c r="EO94" s="147"/>
      <c r="EP94" s="147"/>
      <c r="EQ94" s="147"/>
      <c r="ER94" s="147"/>
      <c r="ES94" s="147"/>
      <c r="ET94" s="147"/>
      <c r="EU94" s="147"/>
      <c r="EV94" s="147"/>
      <c r="EW94" s="147"/>
      <c r="EX94" s="147"/>
      <c r="EY94" s="147"/>
      <c r="EZ94" s="147"/>
      <c r="FA94" s="147"/>
      <c r="FB94" s="147"/>
      <c r="FC94" s="147"/>
      <c r="FD94" s="147"/>
      <c r="FE94" s="147"/>
      <c r="FF94" s="147"/>
      <c r="FG94" s="147"/>
      <c r="FH94" s="147"/>
      <c r="FI94" s="147"/>
      <c r="FJ94" s="147"/>
      <c r="FK94" s="147"/>
      <c r="FL94" s="147"/>
      <c r="FM94" s="147"/>
      <c r="FN94" s="147"/>
      <c r="FO94" s="147"/>
      <c r="FP94" s="147"/>
      <c r="FQ94" s="147"/>
      <c r="FR94" s="147"/>
      <c r="FS94" s="147"/>
      <c r="FT94" s="147"/>
      <c r="FU94" s="147"/>
      <c r="FV94" s="147"/>
      <c r="FW94" s="147"/>
      <c r="FX94" s="147"/>
      <c r="FY94" s="147"/>
      <c r="FZ94" s="147"/>
      <c r="GA94" s="147"/>
      <c r="GB94" s="147"/>
      <c r="GC94" s="147"/>
      <c r="GD94" s="147"/>
      <c r="GE94" s="147"/>
      <c r="GF94" s="147"/>
      <c r="GG94" s="147"/>
      <c r="GH94" s="147"/>
      <c r="GI94" s="147"/>
      <c r="GJ94" s="147"/>
      <c r="GK94" s="147"/>
      <c r="GL94" s="147"/>
      <c r="GM94" s="147"/>
      <c r="GN94" s="147"/>
      <c r="GO94" s="147"/>
      <c r="GP94" s="147"/>
      <c r="GQ94" s="147"/>
      <c r="GR94" s="147"/>
      <c r="GS94" s="147"/>
      <c r="GT94" s="147"/>
      <c r="GU94" s="147"/>
      <c r="GV94" s="147"/>
      <c r="GW94" s="147"/>
      <c r="GX94" s="147"/>
      <c r="GY94" s="147"/>
      <c r="GZ94" s="147"/>
      <c r="HA94" s="147"/>
      <c r="HB94" s="147"/>
      <c r="HC94" s="147"/>
      <c r="HD94" s="147"/>
      <c r="HE94" s="147"/>
      <c r="HF94" s="147"/>
      <c r="HG94" s="147"/>
      <c r="HH94" s="147"/>
      <c r="HI94" s="147"/>
      <c r="HJ94" s="147"/>
      <c r="HK94" s="147"/>
      <c r="HL94" s="147"/>
      <c r="HM94" s="147"/>
      <c r="HN94" s="154"/>
      <c r="HO94" s="154"/>
      <c r="HP94" s="154"/>
      <c r="HQ94" s="154"/>
      <c r="HR94" s="154"/>
      <c r="HS94" s="154"/>
      <c r="HT94" s="154"/>
      <c r="HU94" s="154"/>
      <c r="HV94" s="154"/>
      <c r="HW94" s="154"/>
      <c r="HX94" s="154"/>
      <c r="HY94" s="154"/>
      <c r="HZ94" s="154"/>
      <c r="IA94" s="154"/>
      <c r="IB94" s="154"/>
      <c r="IC94" s="154"/>
      <c r="ID94" s="154"/>
      <c r="IE94" s="154"/>
      <c r="IF94" s="154"/>
      <c r="IG94" s="154"/>
      <c r="IH94" s="154"/>
      <c r="II94" s="154"/>
      <c r="IJ94" s="154"/>
      <c r="IK94" s="154"/>
      <c r="IL94" s="154"/>
      <c r="IM94" s="154"/>
      <c r="IN94" s="154"/>
    </row>
    <row r="95" spans="1:248" s="88" customFormat="1">
      <c r="A95" s="210">
        <v>5</v>
      </c>
      <c r="B95" s="236" t="s">
        <v>53</v>
      </c>
      <c r="C95" s="237"/>
      <c r="D95" s="237"/>
      <c r="E95" s="238"/>
      <c r="F95" s="176"/>
      <c r="G95" s="149"/>
      <c r="H95" s="178"/>
      <c r="I95" s="181"/>
      <c r="J95" s="181"/>
      <c r="K95" s="118"/>
      <c r="L95" s="113"/>
      <c r="M95" s="113"/>
      <c r="N95" s="113"/>
      <c r="O95" s="113"/>
      <c r="P95" s="113"/>
      <c r="Q95" s="113"/>
      <c r="R95" s="106"/>
      <c r="S95" s="113"/>
      <c r="T95" s="150"/>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c r="CM95" s="147"/>
      <c r="CN95" s="147"/>
      <c r="CO95" s="147"/>
      <c r="CP95" s="147"/>
      <c r="CQ95" s="147"/>
      <c r="CR95" s="147"/>
      <c r="CS95" s="147"/>
      <c r="CT95" s="147"/>
      <c r="CU95" s="147"/>
      <c r="CV95" s="147"/>
      <c r="CW95" s="147"/>
      <c r="CX95" s="147"/>
      <c r="CY95" s="147"/>
      <c r="CZ95" s="147"/>
      <c r="DA95" s="147"/>
      <c r="DB95" s="147"/>
      <c r="DC95" s="147"/>
      <c r="DD95" s="147"/>
      <c r="DE95" s="147"/>
      <c r="DF95" s="147"/>
      <c r="DG95" s="147"/>
      <c r="DH95" s="147"/>
      <c r="DI95" s="147"/>
      <c r="DJ95" s="147"/>
      <c r="DK95" s="147"/>
      <c r="DL95" s="147"/>
      <c r="DM95" s="147"/>
      <c r="DN95" s="147"/>
      <c r="DO95" s="147"/>
      <c r="DP95" s="147"/>
      <c r="DQ95" s="147"/>
      <c r="DR95" s="147"/>
      <c r="DS95" s="147"/>
      <c r="DT95" s="147"/>
      <c r="DU95" s="147"/>
      <c r="DV95" s="147"/>
      <c r="DW95" s="147"/>
      <c r="DX95" s="147"/>
      <c r="DY95" s="147"/>
      <c r="DZ95" s="147"/>
      <c r="EA95" s="147"/>
      <c r="EB95" s="147"/>
      <c r="EC95" s="147"/>
      <c r="ED95" s="147"/>
      <c r="EE95" s="147"/>
      <c r="EF95" s="147"/>
      <c r="EG95" s="147"/>
      <c r="EH95" s="147"/>
      <c r="EI95" s="147"/>
      <c r="EJ95" s="147"/>
      <c r="EK95" s="147"/>
      <c r="EL95" s="147"/>
      <c r="EM95" s="147"/>
      <c r="EN95" s="147"/>
      <c r="EO95" s="147"/>
      <c r="EP95" s="147"/>
      <c r="EQ95" s="147"/>
      <c r="ER95" s="147"/>
      <c r="ES95" s="147"/>
      <c r="ET95" s="147"/>
      <c r="EU95" s="147"/>
      <c r="EV95" s="147"/>
      <c r="EW95" s="147"/>
      <c r="EX95" s="147"/>
      <c r="EY95" s="147"/>
      <c r="EZ95" s="147"/>
      <c r="FA95" s="147"/>
      <c r="FB95" s="147"/>
      <c r="FC95" s="147"/>
      <c r="FD95" s="147"/>
      <c r="FE95" s="147"/>
      <c r="FF95" s="147"/>
      <c r="FG95" s="147"/>
      <c r="FH95" s="147"/>
      <c r="FI95" s="147"/>
      <c r="FJ95" s="147"/>
      <c r="FK95" s="147"/>
      <c r="FL95" s="147"/>
      <c r="FM95" s="147"/>
      <c r="FN95" s="147"/>
      <c r="FO95" s="147"/>
      <c r="FP95" s="147"/>
      <c r="FQ95" s="147"/>
      <c r="FR95" s="147"/>
      <c r="FS95" s="147"/>
      <c r="FT95" s="147"/>
      <c r="FU95" s="147"/>
      <c r="FV95" s="147"/>
      <c r="FW95" s="147"/>
      <c r="FX95" s="147"/>
      <c r="FY95" s="147"/>
      <c r="FZ95" s="147"/>
      <c r="GA95" s="147"/>
      <c r="GB95" s="147"/>
      <c r="GC95" s="147"/>
      <c r="GD95" s="147"/>
      <c r="GE95" s="147"/>
      <c r="GF95" s="147"/>
      <c r="GG95" s="147"/>
      <c r="GH95" s="147"/>
      <c r="GI95" s="147"/>
      <c r="GJ95" s="147"/>
      <c r="GK95" s="147"/>
      <c r="GL95" s="147"/>
      <c r="GM95" s="147"/>
      <c r="GN95" s="147"/>
      <c r="GO95" s="147"/>
      <c r="GP95" s="147"/>
      <c r="GQ95" s="147"/>
      <c r="GR95" s="147"/>
      <c r="GS95" s="147"/>
      <c r="GT95" s="147"/>
      <c r="GU95" s="147"/>
      <c r="GV95" s="147"/>
      <c r="GW95" s="147"/>
      <c r="GX95" s="147"/>
      <c r="GY95" s="147"/>
      <c r="GZ95" s="147"/>
      <c r="HA95" s="147"/>
      <c r="HB95" s="147"/>
      <c r="HC95" s="147"/>
      <c r="HD95" s="147"/>
      <c r="HE95" s="147"/>
      <c r="HF95" s="147"/>
      <c r="HG95" s="147"/>
      <c r="HH95" s="147"/>
      <c r="HI95" s="147"/>
      <c r="HJ95" s="147"/>
      <c r="HK95" s="147"/>
      <c r="HL95" s="147"/>
      <c r="HM95" s="147"/>
      <c r="HN95" s="154"/>
      <c r="HO95" s="154"/>
      <c r="HP95" s="154"/>
      <c r="HQ95" s="154"/>
      <c r="HR95" s="154"/>
      <c r="HS95" s="154"/>
      <c r="HT95" s="154"/>
      <c r="HU95" s="154"/>
      <c r="HV95" s="154"/>
      <c r="HW95" s="154"/>
      <c r="HX95" s="154"/>
      <c r="HY95" s="154"/>
      <c r="HZ95" s="154"/>
      <c r="IA95" s="154"/>
      <c r="IB95" s="154"/>
      <c r="IC95" s="154"/>
      <c r="ID95" s="154"/>
      <c r="IE95" s="154"/>
      <c r="IF95" s="154"/>
      <c r="IG95" s="154"/>
      <c r="IH95" s="154"/>
      <c r="II95" s="154"/>
      <c r="IJ95" s="154"/>
      <c r="IK95" s="154"/>
      <c r="IL95" s="154"/>
      <c r="IM95" s="154"/>
      <c r="IN95" s="154"/>
    </row>
    <row r="96" spans="1:248" s="88" customFormat="1">
      <c r="A96" s="211"/>
      <c r="B96" s="228" t="s">
        <v>35</v>
      </c>
      <c r="C96" s="229"/>
      <c r="D96" s="229"/>
      <c r="E96" s="230"/>
      <c r="F96" s="176"/>
      <c r="G96" s="149"/>
      <c r="H96" s="178"/>
      <c r="I96" s="181"/>
      <c r="J96" s="182"/>
      <c r="K96" s="118"/>
      <c r="L96" s="113"/>
      <c r="M96" s="113"/>
      <c r="N96" s="113"/>
      <c r="O96" s="113"/>
      <c r="P96" s="113"/>
      <c r="Q96" s="113"/>
      <c r="R96" s="106"/>
      <c r="S96" s="113"/>
      <c r="T96" s="149"/>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c r="CF96" s="147"/>
      <c r="CG96" s="147"/>
      <c r="CH96" s="147"/>
      <c r="CI96" s="147"/>
      <c r="CJ96" s="147"/>
      <c r="CK96" s="147"/>
      <c r="CL96" s="147"/>
      <c r="CM96" s="147"/>
      <c r="CN96" s="147"/>
      <c r="CO96" s="147"/>
      <c r="CP96" s="147"/>
      <c r="CQ96" s="147"/>
      <c r="CR96" s="147"/>
      <c r="CS96" s="147"/>
      <c r="CT96" s="147"/>
      <c r="CU96" s="147"/>
      <c r="CV96" s="147"/>
      <c r="CW96" s="147"/>
      <c r="CX96" s="147"/>
      <c r="CY96" s="147"/>
      <c r="CZ96" s="147"/>
      <c r="DA96" s="147"/>
      <c r="DB96" s="147"/>
      <c r="DC96" s="147"/>
      <c r="DD96" s="147"/>
      <c r="DE96" s="147"/>
      <c r="DF96" s="147"/>
      <c r="DG96" s="147"/>
      <c r="DH96" s="147"/>
      <c r="DI96" s="147"/>
      <c r="DJ96" s="147"/>
      <c r="DK96" s="147"/>
      <c r="DL96" s="147"/>
      <c r="DM96" s="147"/>
      <c r="DN96" s="147"/>
      <c r="DO96" s="147"/>
      <c r="DP96" s="147"/>
      <c r="DQ96" s="147"/>
      <c r="DR96" s="147"/>
      <c r="DS96" s="147"/>
      <c r="DT96" s="147"/>
      <c r="DU96" s="147"/>
      <c r="DV96" s="147"/>
      <c r="DW96" s="147"/>
      <c r="DX96" s="147"/>
      <c r="DY96" s="147"/>
      <c r="DZ96" s="147"/>
      <c r="EA96" s="147"/>
      <c r="EB96" s="147"/>
      <c r="EC96" s="147"/>
      <c r="ED96" s="147"/>
      <c r="EE96" s="147"/>
      <c r="EF96" s="147"/>
      <c r="EG96" s="147"/>
      <c r="EH96" s="147"/>
      <c r="EI96" s="147"/>
      <c r="EJ96" s="147"/>
      <c r="EK96" s="147"/>
      <c r="EL96" s="147"/>
      <c r="EM96" s="147"/>
      <c r="EN96" s="147"/>
      <c r="EO96" s="147"/>
      <c r="EP96" s="147"/>
      <c r="EQ96" s="147"/>
      <c r="ER96" s="147"/>
      <c r="ES96" s="147"/>
      <c r="ET96" s="147"/>
      <c r="EU96" s="147"/>
      <c r="EV96" s="147"/>
      <c r="EW96" s="147"/>
      <c r="EX96" s="147"/>
      <c r="EY96" s="147"/>
      <c r="EZ96" s="147"/>
      <c r="FA96" s="147"/>
      <c r="FB96" s="147"/>
      <c r="FC96" s="147"/>
      <c r="FD96" s="147"/>
      <c r="FE96" s="147"/>
      <c r="FF96" s="147"/>
      <c r="FG96" s="147"/>
      <c r="FH96" s="147"/>
      <c r="FI96" s="147"/>
      <c r="FJ96" s="147"/>
      <c r="FK96" s="147"/>
      <c r="FL96" s="147"/>
      <c r="FM96" s="147"/>
      <c r="FN96" s="147"/>
      <c r="FO96" s="147"/>
      <c r="FP96" s="147"/>
      <c r="FQ96" s="147"/>
      <c r="FR96" s="147"/>
      <c r="FS96" s="147"/>
      <c r="FT96" s="147"/>
      <c r="FU96" s="147"/>
      <c r="FV96" s="147"/>
      <c r="FW96" s="147"/>
      <c r="FX96" s="147"/>
      <c r="FY96" s="147"/>
      <c r="FZ96" s="147"/>
      <c r="GA96" s="147"/>
      <c r="GB96" s="147"/>
      <c r="GC96" s="147"/>
      <c r="GD96" s="147"/>
      <c r="GE96" s="147"/>
      <c r="GF96" s="147"/>
      <c r="GG96" s="147"/>
      <c r="GH96" s="147"/>
      <c r="GI96" s="147"/>
      <c r="GJ96" s="147"/>
      <c r="GK96" s="147"/>
      <c r="GL96" s="147"/>
      <c r="GM96" s="147"/>
      <c r="GN96" s="147"/>
      <c r="GO96" s="147"/>
      <c r="GP96" s="147"/>
      <c r="GQ96" s="147"/>
      <c r="GR96" s="147"/>
      <c r="GS96" s="147"/>
      <c r="GT96" s="147"/>
      <c r="GU96" s="147"/>
      <c r="GV96" s="147"/>
      <c r="GW96" s="147"/>
      <c r="GX96" s="147"/>
      <c r="GY96" s="147"/>
      <c r="GZ96" s="147"/>
      <c r="HA96" s="147"/>
      <c r="HB96" s="147"/>
      <c r="HC96" s="147"/>
      <c r="HD96" s="147"/>
      <c r="HE96" s="147"/>
      <c r="HF96" s="147"/>
      <c r="HG96" s="147"/>
      <c r="HH96" s="147"/>
      <c r="HI96" s="147"/>
      <c r="HJ96" s="147"/>
      <c r="HK96" s="147"/>
      <c r="HL96" s="147"/>
      <c r="HM96" s="147"/>
      <c r="HN96" s="154"/>
      <c r="HO96" s="154"/>
      <c r="HP96" s="154"/>
      <c r="HQ96" s="154"/>
      <c r="HR96" s="154"/>
      <c r="HS96" s="154"/>
      <c r="HT96" s="154"/>
      <c r="HU96" s="154"/>
      <c r="HV96" s="154"/>
      <c r="HW96" s="154"/>
      <c r="HX96" s="154"/>
      <c r="HY96" s="154"/>
      <c r="HZ96" s="154"/>
      <c r="IA96" s="154"/>
      <c r="IB96" s="154"/>
      <c r="IC96" s="154"/>
      <c r="ID96" s="154"/>
      <c r="IE96" s="154"/>
      <c r="IF96" s="154"/>
      <c r="IG96" s="154"/>
      <c r="IH96" s="154"/>
      <c r="II96" s="154"/>
      <c r="IJ96" s="154"/>
      <c r="IK96" s="154"/>
      <c r="IL96" s="154"/>
      <c r="IM96" s="154"/>
      <c r="IN96" s="154"/>
    </row>
    <row r="97" spans="1:248" s="88" customFormat="1">
      <c r="A97" s="136">
        <v>6</v>
      </c>
      <c r="B97" s="236" t="s">
        <v>100</v>
      </c>
      <c r="C97" s="237"/>
      <c r="D97" s="237"/>
      <c r="E97" s="238"/>
      <c r="F97" s="176"/>
      <c r="G97" s="149"/>
      <c r="H97" s="178"/>
      <c r="I97" s="181"/>
      <c r="J97" s="181"/>
      <c r="K97" s="118"/>
      <c r="L97" s="103"/>
      <c r="M97" s="103"/>
      <c r="N97" s="106"/>
      <c r="O97" s="103"/>
      <c r="P97" s="103"/>
      <c r="Q97" s="103"/>
      <c r="R97" s="103"/>
      <c r="S97" s="103"/>
      <c r="T97" s="149"/>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c r="CF97" s="147"/>
      <c r="CG97" s="147"/>
      <c r="CH97" s="147"/>
      <c r="CI97" s="147"/>
      <c r="CJ97" s="147"/>
      <c r="CK97" s="147"/>
      <c r="CL97" s="147"/>
      <c r="CM97" s="147"/>
      <c r="CN97" s="147"/>
      <c r="CO97" s="147"/>
      <c r="CP97" s="147"/>
      <c r="CQ97" s="147"/>
      <c r="CR97" s="147"/>
      <c r="CS97" s="147"/>
      <c r="CT97" s="147"/>
      <c r="CU97" s="147"/>
      <c r="CV97" s="147"/>
      <c r="CW97" s="147"/>
      <c r="CX97" s="147"/>
      <c r="CY97" s="147"/>
      <c r="CZ97" s="147"/>
      <c r="DA97" s="147"/>
      <c r="DB97" s="147"/>
      <c r="DC97" s="147"/>
      <c r="DD97" s="147"/>
      <c r="DE97" s="147"/>
      <c r="DF97" s="147"/>
      <c r="DG97" s="147"/>
      <c r="DH97" s="147"/>
      <c r="DI97" s="147"/>
      <c r="DJ97" s="147"/>
      <c r="DK97" s="147"/>
      <c r="DL97" s="147"/>
      <c r="DM97" s="147"/>
      <c r="DN97" s="147"/>
      <c r="DO97" s="147"/>
      <c r="DP97" s="147"/>
      <c r="DQ97" s="147"/>
      <c r="DR97" s="147"/>
      <c r="DS97" s="147"/>
      <c r="DT97" s="147"/>
      <c r="DU97" s="147"/>
      <c r="DV97" s="147"/>
      <c r="DW97" s="147"/>
      <c r="DX97" s="147"/>
      <c r="DY97" s="147"/>
      <c r="DZ97" s="147"/>
      <c r="EA97" s="147"/>
      <c r="EB97" s="147"/>
      <c r="EC97" s="147"/>
      <c r="ED97" s="147"/>
      <c r="EE97" s="147"/>
      <c r="EF97" s="147"/>
      <c r="EG97" s="147"/>
      <c r="EH97" s="147"/>
      <c r="EI97" s="147"/>
      <c r="EJ97" s="147"/>
      <c r="EK97" s="147"/>
      <c r="EL97" s="147"/>
      <c r="EM97" s="147"/>
      <c r="EN97" s="147"/>
      <c r="EO97" s="147"/>
      <c r="EP97" s="147"/>
      <c r="EQ97" s="147"/>
      <c r="ER97" s="147"/>
      <c r="ES97" s="147"/>
      <c r="ET97" s="147"/>
      <c r="EU97" s="147"/>
      <c r="EV97" s="147"/>
      <c r="EW97" s="147"/>
      <c r="EX97" s="147"/>
      <c r="EY97" s="147"/>
      <c r="EZ97" s="147"/>
      <c r="FA97" s="147"/>
      <c r="FB97" s="147"/>
      <c r="FC97" s="147"/>
      <c r="FD97" s="147"/>
      <c r="FE97" s="147"/>
      <c r="FF97" s="147"/>
      <c r="FG97" s="147"/>
      <c r="FH97" s="147"/>
      <c r="FI97" s="147"/>
      <c r="FJ97" s="147"/>
      <c r="FK97" s="147"/>
      <c r="FL97" s="147"/>
      <c r="FM97" s="147"/>
      <c r="FN97" s="147"/>
      <c r="FO97" s="147"/>
      <c r="FP97" s="147"/>
      <c r="FQ97" s="147"/>
      <c r="FR97" s="147"/>
      <c r="FS97" s="147"/>
      <c r="FT97" s="147"/>
      <c r="FU97" s="147"/>
      <c r="FV97" s="147"/>
      <c r="FW97" s="147"/>
      <c r="FX97" s="147"/>
      <c r="FY97" s="147"/>
      <c r="FZ97" s="147"/>
      <c r="GA97" s="147"/>
      <c r="GB97" s="147"/>
      <c r="GC97" s="147"/>
      <c r="GD97" s="147"/>
      <c r="GE97" s="147"/>
      <c r="GF97" s="147"/>
      <c r="GG97" s="147"/>
      <c r="GH97" s="147"/>
      <c r="GI97" s="147"/>
      <c r="GJ97" s="147"/>
      <c r="GK97" s="147"/>
      <c r="GL97" s="147"/>
      <c r="GM97" s="147"/>
      <c r="GN97" s="147"/>
      <c r="GO97" s="147"/>
      <c r="GP97" s="147"/>
      <c r="GQ97" s="147"/>
      <c r="GR97" s="147"/>
      <c r="GS97" s="147"/>
      <c r="GT97" s="147"/>
      <c r="GU97" s="147"/>
      <c r="GV97" s="147"/>
      <c r="GW97" s="147"/>
      <c r="GX97" s="147"/>
      <c r="GY97" s="147"/>
      <c r="GZ97" s="147"/>
      <c r="HA97" s="147"/>
      <c r="HB97" s="147"/>
      <c r="HC97" s="147"/>
      <c r="HD97" s="147"/>
      <c r="HE97" s="147"/>
      <c r="HF97" s="147"/>
      <c r="HG97" s="147"/>
      <c r="HH97" s="147"/>
      <c r="HI97" s="147"/>
      <c r="HJ97" s="147"/>
      <c r="HK97" s="147"/>
      <c r="HL97" s="147"/>
      <c r="HM97" s="147"/>
      <c r="HN97" s="154"/>
      <c r="HO97" s="154"/>
      <c r="HP97" s="154"/>
      <c r="HQ97" s="154"/>
      <c r="HR97" s="154"/>
      <c r="HS97" s="154"/>
      <c r="HT97" s="154"/>
      <c r="HU97" s="154"/>
      <c r="HV97" s="154"/>
      <c r="HW97" s="154"/>
      <c r="HX97" s="154"/>
      <c r="HY97" s="154"/>
      <c r="HZ97" s="154"/>
      <c r="IA97" s="154"/>
      <c r="IB97" s="154"/>
      <c r="IC97" s="154"/>
      <c r="ID97" s="154"/>
      <c r="IE97" s="154"/>
      <c r="IF97" s="154"/>
      <c r="IG97" s="154"/>
      <c r="IH97" s="154"/>
      <c r="II97" s="154"/>
      <c r="IJ97" s="154"/>
      <c r="IK97" s="154"/>
      <c r="IL97" s="154"/>
      <c r="IM97" s="154"/>
      <c r="IN97" s="154"/>
    </row>
    <row r="98" spans="1:248" s="88" customFormat="1">
      <c r="A98" s="210">
        <v>7</v>
      </c>
      <c r="B98" s="236" t="s">
        <v>101</v>
      </c>
      <c r="C98" s="237"/>
      <c r="D98" s="237"/>
      <c r="E98" s="238"/>
      <c r="F98" s="176"/>
      <c r="G98" s="149"/>
      <c r="H98" s="163" t="s">
        <v>97</v>
      </c>
      <c r="I98" s="181">
        <v>440</v>
      </c>
      <c r="J98" s="181"/>
      <c r="K98" s="118">
        <v>440</v>
      </c>
      <c r="L98" s="106"/>
      <c r="M98" s="106"/>
      <c r="N98" s="106"/>
      <c r="O98" s="106"/>
      <c r="P98" s="106"/>
      <c r="Q98" s="106"/>
      <c r="R98" s="106"/>
      <c r="S98" s="106">
        <v>440</v>
      </c>
      <c r="T98" s="128"/>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c r="CF98" s="147"/>
      <c r="CG98" s="147"/>
      <c r="CH98" s="147"/>
      <c r="CI98" s="147"/>
      <c r="CJ98" s="147"/>
      <c r="CK98" s="147"/>
      <c r="CL98" s="147"/>
      <c r="CM98" s="147"/>
      <c r="CN98" s="147"/>
      <c r="CO98" s="147"/>
      <c r="CP98" s="147"/>
      <c r="CQ98" s="147"/>
      <c r="CR98" s="147"/>
      <c r="CS98" s="147"/>
      <c r="CT98" s="147"/>
      <c r="CU98" s="147"/>
      <c r="CV98" s="147"/>
      <c r="CW98" s="147"/>
      <c r="CX98" s="147"/>
      <c r="CY98" s="147"/>
      <c r="CZ98" s="147"/>
      <c r="DA98" s="147"/>
      <c r="DB98" s="147"/>
      <c r="DC98" s="147"/>
      <c r="DD98" s="147"/>
      <c r="DE98" s="147"/>
      <c r="DF98" s="147"/>
      <c r="DG98" s="147"/>
      <c r="DH98" s="147"/>
      <c r="DI98" s="147"/>
      <c r="DJ98" s="147"/>
      <c r="DK98" s="147"/>
      <c r="DL98" s="147"/>
      <c r="DM98" s="147"/>
      <c r="DN98" s="147"/>
      <c r="DO98" s="147"/>
      <c r="DP98" s="147"/>
      <c r="DQ98" s="147"/>
      <c r="DR98" s="147"/>
      <c r="DS98" s="147"/>
      <c r="DT98" s="147"/>
      <c r="DU98" s="147"/>
      <c r="DV98" s="147"/>
      <c r="DW98" s="147"/>
      <c r="DX98" s="147"/>
      <c r="DY98" s="147"/>
      <c r="DZ98" s="147"/>
      <c r="EA98" s="147"/>
      <c r="EB98" s="147"/>
      <c r="EC98" s="147"/>
      <c r="ED98" s="147"/>
      <c r="EE98" s="147"/>
      <c r="EF98" s="147"/>
      <c r="EG98" s="147"/>
      <c r="EH98" s="147"/>
      <c r="EI98" s="147"/>
      <c r="EJ98" s="147"/>
      <c r="EK98" s="147"/>
      <c r="EL98" s="147"/>
      <c r="EM98" s="147"/>
      <c r="EN98" s="147"/>
      <c r="EO98" s="147"/>
      <c r="EP98" s="147"/>
      <c r="EQ98" s="147"/>
      <c r="ER98" s="147"/>
      <c r="ES98" s="147"/>
      <c r="ET98" s="147"/>
      <c r="EU98" s="147"/>
      <c r="EV98" s="147"/>
      <c r="EW98" s="147"/>
      <c r="EX98" s="147"/>
      <c r="EY98" s="147"/>
      <c r="EZ98" s="147"/>
      <c r="FA98" s="147"/>
      <c r="FB98" s="147"/>
      <c r="FC98" s="147"/>
      <c r="FD98" s="147"/>
      <c r="FE98" s="147"/>
      <c r="FF98" s="147"/>
      <c r="FG98" s="147"/>
      <c r="FH98" s="147"/>
      <c r="FI98" s="147"/>
      <c r="FJ98" s="147"/>
      <c r="FK98" s="147"/>
      <c r="FL98" s="147"/>
      <c r="FM98" s="147"/>
      <c r="FN98" s="147"/>
      <c r="FO98" s="147"/>
      <c r="FP98" s="147"/>
      <c r="FQ98" s="147"/>
      <c r="FR98" s="147"/>
      <c r="FS98" s="147"/>
      <c r="FT98" s="147"/>
      <c r="FU98" s="147"/>
      <c r="FV98" s="147"/>
      <c r="FW98" s="147"/>
      <c r="FX98" s="147"/>
      <c r="FY98" s="147"/>
      <c r="FZ98" s="147"/>
      <c r="GA98" s="147"/>
      <c r="GB98" s="147"/>
      <c r="GC98" s="147"/>
      <c r="GD98" s="147"/>
      <c r="GE98" s="147"/>
      <c r="GF98" s="147"/>
      <c r="GG98" s="147"/>
      <c r="GH98" s="147"/>
      <c r="GI98" s="147"/>
      <c r="GJ98" s="147"/>
      <c r="GK98" s="147"/>
      <c r="GL98" s="147"/>
      <c r="GM98" s="147"/>
      <c r="GN98" s="147"/>
      <c r="GO98" s="147"/>
      <c r="GP98" s="147"/>
      <c r="GQ98" s="147"/>
      <c r="GR98" s="147"/>
      <c r="GS98" s="147"/>
      <c r="GT98" s="147"/>
      <c r="GU98" s="147"/>
      <c r="GV98" s="147"/>
      <c r="GW98" s="147"/>
      <c r="GX98" s="147"/>
      <c r="GY98" s="147"/>
      <c r="GZ98" s="147"/>
      <c r="HA98" s="147"/>
      <c r="HB98" s="147"/>
      <c r="HC98" s="147"/>
      <c r="HD98" s="147"/>
      <c r="HE98" s="147"/>
      <c r="HF98" s="147"/>
      <c r="HG98" s="147"/>
      <c r="HH98" s="147"/>
      <c r="HI98" s="147"/>
      <c r="HJ98" s="147"/>
      <c r="HK98" s="147"/>
      <c r="HL98" s="147"/>
      <c r="HM98" s="147"/>
      <c r="HN98" s="154"/>
      <c r="HO98" s="154"/>
      <c r="HP98" s="154"/>
      <c r="HQ98" s="154"/>
      <c r="HR98" s="154"/>
      <c r="HS98" s="154"/>
      <c r="HT98" s="154"/>
      <c r="HU98" s="154"/>
      <c r="HV98" s="154"/>
      <c r="HW98" s="154"/>
      <c r="HX98" s="154"/>
      <c r="HY98" s="154"/>
      <c r="HZ98" s="154"/>
      <c r="IA98" s="154"/>
      <c r="IB98" s="154"/>
      <c r="IC98" s="154"/>
      <c r="ID98" s="154"/>
      <c r="IE98" s="154"/>
      <c r="IF98" s="154"/>
      <c r="IG98" s="154"/>
      <c r="IH98" s="154"/>
      <c r="II98" s="154"/>
      <c r="IJ98" s="154"/>
      <c r="IK98" s="154"/>
      <c r="IL98" s="154"/>
      <c r="IM98" s="154"/>
      <c r="IN98" s="154"/>
    </row>
    <row r="99" spans="1:248" s="88" customFormat="1">
      <c r="A99" s="211"/>
      <c r="B99" s="228" t="s">
        <v>35</v>
      </c>
      <c r="C99" s="229"/>
      <c r="D99" s="229"/>
      <c r="E99" s="230"/>
      <c r="F99" s="176"/>
      <c r="G99" s="149"/>
      <c r="H99" s="178"/>
      <c r="I99" s="181"/>
      <c r="J99" s="181"/>
      <c r="K99" s="118"/>
      <c r="L99" s="106"/>
      <c r="M99" s="106"/>
      <c r="N99" s="106"/>
      <c r="O99" s="106"/>
      <c r="P99" s="106"/>
      <c r="Q99" s="106"/>
      <c r="R99" s="106"/>
      <c r="S99" s="106"/>
      <c r="T99" s="128"/>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7"/>
      <c r="CB99" s="147"/>
      <c r="CC99" s="147"/>
      <c r="CD99" s="147"/>
      <c r="CE99" s="147"/>
      <c r="CF99" s="147"/>
      <c r="CG99" s="147"/>
      <c r="CH99" s="147"/>
      <c r="CI99" s="147"/>
      <c r="CJ99" s="147"/>
      <c r="CK99" s="147"/>
      <c r="CL99" s="147"/>
      <c r="CM99" s="147"/>
      <c r="CN99" s="147"/>
      <c r="CO99" s="147"/>
      <c r="CP99" s="147"/>
      <c r="CQ99" s="147"/>
      <c r="CR99" s="147"/>
      <c r="CS99" s="147"/>
      <c r="CT99" s="147"/>
      <c r="CU99" s="147"/>
      <c r="CV99" s="147"/>
      <c r="CW99" s="147"/>
      <c r="CX99" s="147"/>
      <c r="CY99" s="147"/>
      <c r="CZ99" s="147"/>
      <c r="DA99" s="147"/>
      <c r="DB99" s="147"/>
      <c r="DC99" s="147"/>
      <c r="DD99" s="147"/>
      <c r="DE99" s="147"/>
      <c r="DF99" s="147"/>
      <c r="DG99" s="147"/>
      <c r="DH99" s="147"/>
      <c r="DI99" s="147"/>
      <c r="DJ99" s="147"/>
      <c r="DK99" s="147"/>
      <c r="DL99" s="147"/>
      <c r="DM99" s="147"/>
      <c r="DN99" s="147"/>
      <c r="DO99" s="147"/>
      <c r="DP99" s="147"/>
      <c r="DQ99" s="147"/>
      <c r="DR99" s="147"/>
      <c r="DS99" s="147"/>
      <c r="DT99" s="147"/>
      <c r="DU99" s="147"/>
      <c r="DV99" s="147"/>
      <c r="DW99" s="147"/>
      <c r="DX99" s="147"/>
      <c r="DY99" s="147"/>
      <c r="DZ99" s="147"/>
      <c r="EA99" s="147"/>
      <c r="EB99" s="147"/>
      <c r="EC99" s="147"/>
      <c r="ED99" s="147"/>
      <c r="EE99" s="147"/>
      <c r="EF99" s="147"/>
      <c r="EG99" s="147"/>
      <c r="EH99" s="147"/>
      <c r="EI99" s="147"/>
      <c r="EJ99" s="147"/>
      <c r="EK99" s="147"/>
      <c r="EL99" s="147"/>
      <c r="EM99" s="147"/>
      <c r="EN99" s="147"/>
      <c r="EO99" s="147"/>
      <c r="EP99" s="147"/>
      <c r="EQ99" s="147"/>
      <c r="ER99" s="147"/>
      <c r="ES99" s="147"/>
      <c r="ET99" s="147"/>
      <c r="EU99" s="147"/>
      <c r="EV99" s="147"/>
      <c r="EW99" s="147"/>
      <c r="EX99" s="147"/>
      <c r="EY99" s="147"/>
      <c r="EZ99" s="147"/>
      <c r="FA99" s="147"/>
      <c r="FB99" s="147"/>
      <c r="FC99" s="147"/>
      <c r="FD99" s="147"/>
      <c r="FE99" s="147"/>
      <c r="FF99" s="147"/>
      <c r="FG99" s="147"/>
      <c r="FH99" s="147"/>
      <c r="FI99" s="147"/>
      <c r="FJ99" s="147"/>
      <c r="FK99" s="147"/>
      <c r="FL99" s="147"/>
      <c r="FM99" s="147"/>
      <c r="FN99" s="147"/>
      <c r="FO99" s="147"/>
      <c r="FP99" s="147"/>
      <c r="FQ99" s="147"/>
      <c r="FR99" s="147"/>
      <c r="FS99" s="147"/>
      <c r="FT99" s="147"/>
      <c r="FU99" s="147"/>
      <c r="FV99" s="147"/>
      <c r="FW99" s="147"/>
      <c r="FX99" s="147"/>
      <c r="FY99" s="147"/>
      <c r="FZ99" s="147"/>
      <c r="GA99" s="147"/>
      <c r="GB99" s="147"/>
      <c r="GC99" s="147"/>
      <c r="GD99" s="147"/>
      <c r="GE99" s="147"/>
      <c r="GF99" s="147"/>
      <c r="GG99" s="147"/>
      <c r="GH99" s="147"/>
      <c r="GI99" s="147"/>
      <c r="GJ99" s="147"/>
      <c r="GK99" s="147"/>
      <c r="GL99" s="147"/>
      <c r="GM99" s="147"/>
      <c r="GN99" s="147"/>
      <c r="GO99" s="147"/>
      <c r="GP99" s="147"/>
      <c r="GQ99" s="147"/>
      <c r="GR99" s="147"/>
      <c r="GS99" s="147"/>
      <c r="GT99" s="147"/>
      <c r="GU99" s="147"/>
      <c r="GV99" s="147"/>
      <c r="GW99" s="147"/>
      <c r="GX99" s="147"/>
      <c r="GY99" s="147"/>
      <c r="GZ99" s="147"/>
      <c r="HA99" s="147"/>
      <c r="HB99" s="147"/>
      <c r="HC99" s="147"/>
      <c r="HD99" s="147"/>
      <c r="HE99" s="147"/>
      <c r="HF99" s="147"/>
      <c r="HG99" s="147"/>
      <c r="HH99" s="147"/>
      <c r="HI99" s="147"/>
      <c r="HJ99" s="147"/>
      <c r="HK99" s="147"/>
      <c r="HL99" s="147"/>
      <c r="HM99" s="147"/>
      <c r="HN99" s="154"/>
      <c r="HO99" s="154"/>
      <c r="HP99" s="154"/>
      <c r="HQ99" s="154"/>
      <c r="HR99" s="154"/>
      <c r="HS99" s="154"/>
      <c r="HT99" s="154"/>
      <c r="HU99" s="154"/>
      <c r="HV99" s="154"/>
      <c r="HW99" s="154"/>
      <c r="HX99" s="154"/>
      <c r="HY99" s="154"/>
      <c r="HZ99" s="154"/>
      <c r="IA99" s="154"/>
      <c r="IB99" s="154"/>
      <c r="IC99" s="154"/>
      <c r="ID99" s="154"/>
      <c r="IE99" s="154"/>
      <c r="IF99" s="154"/>
      <c r="IG99" s="154"/>
      <c r="IH99" s="154"/>
      <c r="II99" s="154"/>
      <c r="IJ99" s="154"/>
      <c r="IK99" s="154"/>
      <c r="IL99" s="154"/>
      <c r="IM99" s="154"/>
      <c r="IN99" s="154"/>
    </row>
    <row r="100" spans="1:248" s="88" customFormat="1">
      <c r="A100" s="210">
        <v>8</v>
      </c>
      <c r="B100" s="236" t="s">
        <v>102</v>
      </c>
      <c r="C100" s="237"/>
      <c r="D100" s="237"/>
      <c r="E100" s="238"/>
      <c r="F100" s="176"/>
      <c r="G100" s="149"/>
      <c r="H100" s="178"/>
      <c r="I100" s="181"/>
      <c r="J100" s="181"/>
      <c r="K100" s="118"/>
      <c r="L100" s="181"/>
      <c r="M100" s="181"/>
      <c r="N100" s="106"/>
      <c r="O100" s="106"/>
      <c r="P100" s="106"/>
      <c r="Q100" s="106"/>
      <c r="R100" s="106"/>
      <c r="S100" s="106"/>
      <c r="T100" s="149"/>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7"/>
      <c r="CK100" s="147"/>
      <c r="CL100" s="147"/>
      <c r="CM100" s="147"/>
      <c r="CN100" s="147"/>
      <c r="CO100" s="147"/>
      <c r="CP100" s="147"/>
      <c r="CQ100" s="147"/>
      <c r="CR100" s="147"/>
      <c r="CS100" s="147"/>
      <c r="CT100" s="147"/>
      <c r="CU100" s="147"/>
      <c r="CV100" s="147"/>
      <c r="CW100" s="147"/>
      <c r="CX100" s="147"/>
      <c r="CY100" s="147"/>
      <c r="CZ100" s="147"/>
      <c r="DA100" s="147"/>
      <c r="DB100" s="147"/>
      <c r="DC100" s="147"/>
      <c r="DD100" s="147"/>
      <c r="DE100" s="147"/>
      <c r="DF100" s="147"/>
      <c r="DG100" s="147"/>
      <c r="DH100" s="147"/>
      <c r="DI100" s="147"/>
      <c r="DJ100" s="147"/>
      <c r="DK100" s="147"/>
      <c r="DL100" s="147"/>
      <c r="DM100" s="147"/>
      <c r="DN100" s="147"/>
      <c r="DO100" s="147"/>
      <c r="DP100" s="147"/>
      <c r="DQ100" s="147"/>
      <c r="DR100" s="147"/>
      <c r="DS100" s="147"/>
      <c r="DT100" s="147"/>
      <c r="DU100" s="147"/>
      <c r="DV100" s="147"/>
      <c r="DW100" s="147"/>
      <c r="DX100" s="147"/>
      <c r="DY100" s="147"/>
      <c r="DZ100" s="147"/>
      <c r="EA100" s="147"/>
      <c r="EB100" s="147"/>
      <c r="EC100" s="147"/>
      <c r="ED100" s="147"/>
      <c r="EE100" s="147"/>
      <c r="EF100" s="147"/>
      <c r="EG100" s="147"/>
      <c r="EH100" s="147"/>
      <c r="EI100" s="147"/>
      <c r="EJ100" s="147"/>
      <c r="EK100" s="147"/>
      <c r="EL100" s="147"/>
      <c r="EM100" s="147"/>
      <c r="EN100" s="147"/>
      <c r="EO100" s="147"/>
      <c r="EP100" s="147"/>
      <c r="EQ100" s="147"/>
      <c r="ER100" s="147"/>
      <c r="ES100" s="147"/>
      <c r="ET100" s="147"/>
      <c r="EU100" s="147"/>
      <c r="EV100" s="147"/>
      <c r="EW100" s="147"/>
      <c r="EX100" s="147"/>
      <c r="EY100" s="147"/>
      <c r="EZ100" s="147"/>
      <c r="FA100" s="147"/>
      <c r="FB100" s="147"/>
      <c r="FC100" s="147"/>
      <c r="FD100" s="147"/>
      <c r="FE100" s="147"/>
      <c r="FF100" s="147"/>
      <c r="FG100" s="147"/>
      <c r="FH100" s="147"/>
      <c r="FI100" s="147"/>
      <c r="FJ100" s="147"/>
      <c r="FK100" s="147"/>
      <c r="FL100" s="147"/>
      <c r="FM100" s="147"/>
      <c r="FN100" s="147"/>
      <c r="FO100" s="147"/>
      <c r="FP100" s="147"/>
      <c r="FQ100" s="147"/>
      <c r="FR100" s="147"/>
      <c r="FS100" s="147"/>
      <c r="FT100" s="147"/>
      <c r="FU100" s="147"/>
      <c r="FV100" s="147"/>
      <c r="FW100" s="147"/>
      <c r="FX100" s="147"/>
      <c r="FY100" s="147"/>
      <c r="FZ100" s="147"/>
      <c r="GA100" s="147"/>
      <c r="GB100" s="147"/>
      <c r="GC100" s="147"/>
      <c r="GD100" s="147"/>
      <c r="GE100" s="147"/>
      <c r="GF100" s="147"/>
      <c r="GG100" s="147"/>
      <c r="GH100" s="147"/>
      <c r="GI100" s="147"/>
      <c r="GJ100" s="147"/>
      <c r="GK100" s="147"/>
      <c r="GL100" s="147"/>
      <c r="GM100" s="147"/>
      <c r="GN100" s="147"/>
      <c r="GO100" s="147"/>
      <c r="GP100" s="147"/>
      <c r="GQ100" s="147"/>
      <c r="GR100" s="147"/>
      <c r="GS100" s="147"/>
      <c r="GT100" s="147"/>
      <c r="GU100" s="147"/>
      <c r="GV100" s="147"/>
      <c r="GW100" s="147"/>
      <c r="GX100" s="147"/>
      <c r="GY100" s="147"/>
      <c r="GZ100" s="147"/>
      <c r="HA100" s="147"/>
      <c r="HB100" s="147"/>
      <c r="HC100" s="147"/>
      <c r="HD100" s="147"/>
      <c r="HE100" s="147"/>
      <c r="HF100" s="147"/>
      <c r="HG100" s="147"/>
      <c r="HH100" s="147"/>
      <c r="HI100" s="147"/>
      <c r="HJ100" s="147"/>
      <c r="HK100" s="147"/>
      <c r="HL100" s="147"/>
      <c r="HM100" s="147"/>
      <c r="HN100" s="154"/>
      <c r="HO100" s="154"/>
      <c r="HP100" s="154"/>
      <c r="HQ100" s="154"/>
      <c r="HR100" s="154"/>
      <c r="HS100" s="154"/>
      <c r="HT100" s="154"/>
      <c r="HU100" s="154"/>
      <c r="HV100" s="154"/>
      <c r="HW100" s="154"/>
      <c r="HX100" s="154"/>
      <c r="HY100" s="154"/>
      <c r="HZ100" s="154"/>
      <c r="IA100" s="154"/>
      <c r="IB100" s="154"/>
      <c r="IC100" s="154"/>
      <c r="ID100" s="154"/>
      <c r="IE100" s="154"/>
      <c r="IF100" s="154"/>
      <c r="IG100" s="154"/>
      <c r="IH100" s="154"/>
      <c r="II100" s="154"/>
      <c r="IJ100" s="154"/>
      <c r="IK100" s="154"/>
      <c r="IL100" s="154"/>
      <c r="IM100" s="154"/>
      <c r="IN100" s="154"/>
    </row>
    <row r="101" spans="1:248" s="88" customFormat="1">
      <c r="A101" s="211"/>
      <c r="B101" s="228" t="s">
        <v>35</v>
      </c>
      <c r="C101" s="229"/>
      <c r="D101" s="229"/>
      <c r="E101" s="230"/>
      <c r="F101" s="176"/>
      <c r="G101" s="149"/>
      <c r="H101" s="178"/>
      <c r="I101" s="181"/>
      <c r="J101" s="181"/>
      <c r="K101" s="118"/>
      <c r="L101" s="181"/>
      <c r="M101" s="181"/>
      <c r="N101" s="106"/>
      <c r="O101" s="106"/>
      <c r="P101" s="106"/>
      <c r="Q101" s="106"/>
      <c r="R101" s="106"/>
      <c r="S101" s="106"/>
      <c r="T101" s="149"/>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c r="CM101" s="147"/>
      <c r="CN101" s="147"/>
      <c r="CO101" s="147"/>
      <c r="CP101" s="147"/>
      <c r="CQ101" s="147"/>
      <c r="CR101" s="147"/>
      <c r="CS101" s="147"/>
      <c r="CT101" s="147"/>
      <c r="CU101" s="147"/>
      <c r="CV101" s="147"/>
      <c r="CW101" s="147"/>
      <c r="CX101" s="147"/>
      <c r="CY101" s="147"/>
      <c r="CZ101" s="147"/>
      <c r="DA101" s="147"/>
      <c r="DB101" s="147"/>
      <c r="DC101" s="147"/>
      <c r="DD101" s="147"/>
      <c r="DE101" s="147"/>
      <c r="DF101" s="147"/>
      <c r="DG101" s="147"/>
      <c r="DH101" s="147"/>
      <c r="DI101" s="147"/>
      <c r="DJ101" s="147"/>
      <c r="DK101" s="147"/>
      <c r="DL101" s="147"/>
      <c r="DM101" s="147"/>
      <c r="DN101" s="147"/>
      <c r="DO101" s="147"/>
      <c r="DP101" s="147"/>
      <c r="DQ101" s="147"/>
      <c r="DR101" s="147"/>
      <c r="DS101" s="147"/>
      <c r="DT101" s="147"/>
      <c r="DU101" s="147"/>
      <c r="DV101" s="147"/>
      <c r="DW101" s="147"/>
      <c r="DX101" s="147"/>
      <c r="DY101" s="147"/>
      <c r="DZ101" s="147"/>
      <c r="EA101" s="147"/>
      <c r="EB101" s="147"/>
      <c r="EC101" s="147"/>
      <c r="ED101" s="147"/>
      <c r="EE101" s="147"/>
      <c r="EF101" s="147"/>
      <c r="EG101" s="147"/>
      <c r="EH101" s="147"/>
      <c r="EI101" s="147"/>
      <c r="EJ101" s="147"/>
      <c r="EK101" s="147"/>
      <c r="EL101" s="147"/>
      <c r="EM101" s="147"/>
      <c r="EN101" s="147"/>
      <c r="EO101" s="147"/>
      <c r="EP101" s="147"/>
      <c r="EQ101" s="147"/>
      <c r="ER101" s="147"/>
      <c r="ES101" s="147"/>
      <c r="ET101" s="147"/>
      <c r="EU101" s="147"/>
      <c r="EV101" s="147"/>
      <c r="EW101" s="147"/>
      <c r="EX101" s="147"/>
      <c r="EY101" s="147"/>
      <c r="EZ101" s="147"/>
      <c r="FA101" s="147"/>
      <c r="FB101" s="147"/>
      <c r="FC101" s="147"/>
      <c r="FD101" s="147"/>
      <c r="FE101" s="147"/>
      <c r="FF101" s="147"/>
      <c r="FG101" s="147"/>
      <c r="FH101" s="147"/>
      <c r="FI101" s="147"/>
      <c r="FJ101" s="147"/>
      <c r="FK101" s="147"/>
      <c r="FL101" s="147"/>
      <c r="FM101" s="147"/>
      <c r="FN101" s="147"/>
      <c r="FO101" s="147"/>
      <c r="FP101" s="147"/>
      <c r="FQ101" s="147"/>
      <c r="FR101" s="147"/>
      <c r="FS101" s="147"/>
      <c r="FT101" s="147"/>
      <c r="FU101" s="147"/>
      <c r="FV101" s="147"/>
      <c r="FW101" s="147"/>
      <c r="FX101" s="147"/>
      <c r="FY101" s="147"/>
      <c r="FZ101" s="147"/>
      <c r="GA101" s="147"/>
      <c r="GB101" s="147"/>
      <c r="GC101" s="147"/>
      <c r="GD101" s="147"/>
      <c r="GE101" s="147"/>
      <c r="GF101" s="147"/>
      <c r="GG101" s="147"/>
      <c r="GH101" s="147"/>
      <c r="GI101" s="147"/>
      <c r="GJ101" s="147"/>
      <c r="GK101" s="147"/>
      <c r="GL101" s="147"/>
      <c r="GM101" s="147"/>
      <c r="GN101" s="147"/>
      <c r="GO101" s="147"/>
      <c r="GP101" s="147"/>
      <c r="GQ101" s="147"/>
      <c r="GR101" s="147"/>
      <c r="GS101" s="147"/>
      <c r="GT101" s="147"/>
      <c r="GU101" s="147"/>
      <c r="GV101" s="147"/>
      <c r="GW101" s="147"/>
      <c r="GX101" s="147"/>
      <c r="GY101" s="147"/>
      <c r="GZ101" s="147"/>
      <c r="HA101" s="147"/>
      <c r="HB101" s="147"/>
      <c r="HC101" s="147"/>
      <c r="HD101" s="147"/>
      <c r="HE101" s="147"/>
      <c r="HF101" s="147"/>
      <c r="HG101" s="147"/>
      <c r="HH101" s="147"/>
      <c r="HI101" s="147"/>
      <c r="HJ101" s="147"/>
      <c r="HK101" s="147"/>
      <c r="HL101" s="147"/>
      <c r="HM101" s="147"/>
      <c r="HN101" s="154"/>
      <c r="HO101" s="154"/>
      <c r="HP101" s="154"/>
      <c r="HQ101" s="154"/>
      <c r="HR101" s="154"/>
      <c r="HS101" s="154"/>
      <c r="HT101" s="154"/>
      <c r="HU101" s="154"/>
      <c r="HV101" s="154"/>
      <c r="HW101" s="154"/>
      <c r="HX101" s="154"/>
      <c r="HY101" s="154"/>
      <c r="HZ101" s="154"/>
      <c r="IA101" s="154"/>
      <c r="IB101" s="154"/>
      <c r="IC101" s="154"/>
      <c r="ID101" s="154"/>
      <c r="IE101" s="154"/>
      <c r="IF101" s="154"/>
      <c r="IG101" s="154"/>
      <c r="IH101" s="154"/>
      <c r="II101" s="154"/>
      <c r="IJ101" s="154"/>
      <c r="IK101" s="154"/>
      <c r="IL101" s="154"/>
      <c r="IM101" s="154"/>
      <c r="IN101" s="154"/>
    </row>
    <row r="102" spans="1:248" s="88" customFormat="1">
      <c r="A102" s="210">
        <v>9</v>
      </c>
      <c r="B102" s="236" t="s">
        <v>103</v>
      </c>
      <c r="C102" s="237"/>
      <c r="D102" s="237"/>
      <c r="E102" s="238"/>
      <c r="F102" s="176"/>
      <c r="G102" s="149"/>
      <c r="H102" s="178"/>
      <c r="I102" s="181"/>
      <c r="J102" s="181"/>
      <c r="K102" s="118"/>
      <c r="L102" s="103"/>
      <c r="M102" s="103"/>
      <c r="N102" s="106"/>
      <c r="O102" s="106"/>
      <c r="P102" s="106"/>
      <c r="Q102" s="106"/>
      <c r="R102" s="103"/>
      <c r="S102" s="103"/>
      <c r="T102" s="149"/>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c r="CN102" s="147"/>
      <c r="CO102" s="147"/>
      <c r="CP102" s="147"/>
      <c r="CQ102" s="147"/>
      <c r="CR102" s="147"/>
      <c r="CS102" s="147"/>
      <c r="CT102" s="147"/>
      <c r="CU102" s="147"/>
      <c r="CV102" s="147"/>
      <c r="CW102" s="147"/>
      <c r="CX102" s="147"/>
      <c r="CY102" s="147"/>
      <c r="CZ102" s="147"/>
      <c r="DA102" s="147"/>
      <c r="DB102" s="147"/>
      <c r="DC102" s="147"/>
      <c r="DD102" s="147"/>
      <c r="DE102" s="147"/>
      <c r="DF102" s="147"/>
      <c r="DG102" s="147"/>
      <c r="DH102" s="147"/>
      <c r="DI102" s="147"/>
      <c r="DJ102" s="147"/>
      <c r="DK102" s="147"/>
      <c r="DL102" s="147"/>
      <c r="DM102" s="147"/>
      <c r="DN102" s="147"/>
      <c r="DO102" s="147"/>
      <c r="DP102" s="147"/>
      <c r="DQ102" s="147"/>
      <c r="DR102" s="147"/>
      <c r="DS102" s="147"/>
      <c r="DT102" s="147"/>
      <c r="DU102" s="147"/>
      <c r="DV102" s="147"/>
      <c r="DW102" s="147"/>
      <c r="DX102" s="147"/>
      <c r="DY102" s="147"/>
      <c r="DZ102" s="147"/>
      <c r="EA102" s="147"/>
      <c r="EB102" s="147"/>
      <c r="EC102" s="147"/>
      <c r="ED102" s="147"/>
      <c r="EE102" s="147"/>
      <c r="EF102" s="147"/>
      <c r="EG102" s="147"/>
      <c r="EH102" s="147"/>
      <c r="EI102" s="147"/>
      <c r="EJ102" s="147"/>
      <c r="EK102" s="147"/>
      <c r="EL102" s="147"/>
      <c r="EM102" s="147"/>
      <c r="EN102" s="147"/>
      <c r="EO102" s="147"/>
      <c r="EP102" s="147"/>
      <c r="EQ102" s="147"/>
      <c r="ER102" s="147"/>
      <c r="ES102" s="147"/>
      <c r="ET102" s="147"/>
      <c r="EU102" s="147"/>
      <c r="EV102" s="147"/>
      <c r="EW102" s="147"/>
      <c r="EX102" s="147"/>
      <c r="EY102" s="147"/>
      <c r="EZ102" s="147"/>
      <c r="FA102" s="147"/>
      <c r="FB102" s="147"/>
      <c r="FC102" s="147"/>
      <c r="FD102" s="147"/>
      <c r="FE102" s="147"/>
      <c r="FF102" s="147"/>
      <c r="FG102" s="147"/>
      <c r="FH102" s="147"/>
      <c r="FI102" s="147"/>
      <c r="FJ102" s="147"/>
      <c r="FK102" s="147"/>
      <c r="FL102" s="147"/>
      <c r="FM102" s="147"/>
      <c r="FN102" s="147"/>
      <c r="FO102" s="147"/>
      <c r="FP102" s="147"/>
      <c r="FQ102" s="147"/>
      <c r="FR102" s="147"/>
      <c r="FS102" s="147"/>
      <c r="FT102" s="147"/>
      <c r="FU102" s="147"/>
      <c r="FV102" s="147"/>
      <c r="FW102" s="147"/>
      <c r="FX102" s="147"/>
      <c r="FY102" s="147"/>
      <c r="FZ102" s="147"/>
      <c r="GA102" s="147"/>
      <c r="GB102" s="147"/>
      <c r="GC102" s="147"/>
      <c r="GD102" s="147"/>
      <c r="GE102" s="147"/>
      <c r="GF102" s="147"/>
      <c r="GG102" s="147"/>
      <c r="GH102" s="147"/>
      <c r="GI102" s="147"/>
      <c r="GJ102" s="147"/>
      <c r="GK102" s="147"/>
      <c r="GL102" s="147"/>
      <c r="GM102" s="147"/>
      <c r="GN102" s="147"/>
      <c r="GO102" s="147"/>
      <c r="GP102" s="147"/>
      <c r="GQ102" s="147"/>
      <c r="GR102" s="147"/>
      <c r="GS102" s="147"/>
      <c r="GT102" s="147"/>
      <c r="GU102" s="147"/>
      <c r="GV102" s="147"/>
      <c r="GW102" s="147"/>
      <c r="GX102" s="147"/>
      <c r="GY102" s="147"/>
      <c r="GZ102" s="147"/>
      <c r="HA102" s="147"/>
      <c r="HB102" s="147"/>
      <c r="HC102" s="147"/>
      <c r="HD102" s="147"/>
      <c r="HE102" s="147"/>
      <c r="HF102" s="147"/>
      <c r="HG102" s="147"/>
      <c r="HH102" s="147"/>
      <c r="HI102" s="147"/>
      <c r="HJ102" s="147"/>
      <c r="HK102" s="147"/>
      <c r="HL102" s="147"/>
      <c r="HM102" s="147"/>
      <c r="HN102" s="154"/>
      <c r="HO102" s="154"/>
      <c r="HP102" s="154"/>
      <c r="HQ102" s="154"/>
      <c r="HR102" s="154"/>
      <c r="HS102" s="154"/>
      <c r="HT102" s="154"/>
      <c r="HU102" s="154"/>
      <c r="HV102" s="154"/>
      <c r="HW102" s="154"/>
      <c r="HX102" s="154"/>
      <c r="HY102" s="154"/>
      <c r="HZ102" s="154"/>
      <c r="IA102" s="154"/>
      <c r="IB102" s="154"/>
      <c r="IC102" s="154"/>
      <c r="ID102" s="154"/>
      <c r="IE102" s="154"/>
      <c r="IF102" s="154"/>
      <c r="IG102" s="154"/>
      <c r="IH102" s="154"/>
      <c r="II102" s="154"/>
      <c r="IJ102" s="154"/>
      <c r="IK102" s="154"/>
      <c r="IL102" s="154"/>
      <c r="IM102" s="154"/>
      <c r="IN102" s="154"/>
    </row>
    <row r="103" spans="1:248" s="88" customFormat="1">
      <c r="A103" s="211"/>
      <c r="B103" s="228" t="s">
        <v>35</v>
      </c>
      <c r="C103" s="229"/>
      <c r="D103" s="229"/>
      <c r="E103" s="230"/>
      <c r="F103" s="176"/>
      <c r="G103" s="149"/>
      <c r="H103" s="178"/>
      <c r="I103" s="181"/>
      <c r="J103" s="181"/>
      <c r="K103" s="118"/>
      <c r="L103" s="103"/>
      <c r="M103" s="103"/>
      <c r="N103" s="106"/>
      <c r="O103" s="106"/>
      <c r="P103" s="106"/>
      <c r="Q103" s="106"/>
      <c r="R103" s="103"/>
      <c r="S103" s="103"/>
      <c r="T103" s="149"/>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c r="CM103" s="147"/>
      <c r="CN103" s="147"/>
      <c r="CO103" s="147"/>
      <c r="CP103" s="147"/>
      <c r="CQ103" s="147"/>
      <c r="CR103" s="147"/>
      <c r="CS103" s="147"/>
      <c r="CT103" s="147"/>
      <c r="CU103" s="147"/>
      <c r="CV103" s="147"/>
      <c r="CW103" s="147"/>
      <c r="CX103" s="147"/>
      <c r="CY103" s="147"/>
      <c r="CZ103" s="147"/>
      <c r="DA103" s="147"/>
      <c r="DB103" s="147"/>
      <c r="DC103" s="147"/>
      <c r="DD103" s="147"/>
      <c r="DE103" s="147"/>
      <c r="DF103" s="147"/>
      <c r="DG103" s="147"/>
      <c r="DH103" s="147"/>
      <c r="DI103" s="147"/>
      <c r="DJ103" s="147"/>
      <c r="DK103" s="147"/>
      <c r="DL103" s="147"/>
      <c r="DM103" s="147"/>
      <c r="DN103" s="147"/>
      <c r="DO103" s="147"/>
      <c r="DP103" s="147"/>
      <c r="DQ103" s="147"/>
      <c r="DR103" s="147"/>
      <c r="DS103" s="147"/>
      <c r="DT103" s="147"/>
      <c r="DU103" s="147"/>
      <c r="DV103" s="147"/>
      <c r="DW103" s="147"/>
      <c r="DX103" s="147"/>
      <c r="DY103" s="147"/>
      <c r="DZ103" s="147"/>
      <c r="EA103" s="147"/>
      <c r="EB103" s="147"/>
      <c r="EC103" s="147"/>
      <c r="ED103" s="147"/>
      <c r="EE103" s="147"/>
      <c r="EF103" s="147"/>
      <c r="EG103" s="147"/>
      <c r="EH103" s="147"/>
      <c r="EI103" s="147"/>
      <c r="EJ103" s="147"/>
      <c r="EK103" s="147"/>
      <c r="EL103" s="147"/>
      <c r="EM103" s="147"/>
      <c r="EN103" s="147"/>
      <c r="EO103" s="147"/>
      <c r="EP103" s="147"/>
      <c r="EQ103" s="147"/>
      <c r="ER103" s="147"/>
      <c r="ES103" s="147"/>
      <c r="ET103" s="147"/>
      <c r="EU103" s="147"/>
      <c r="EV103" s="147"/>
      <c r="EW103" s="147"/>
      <c r="EX103" s="147"/>
      <c r="EY103" s="147"/>
      <c r="EZ103" s="147"/>
      <c r="FA103" s="147"/>
      <c r="FB103" s="147"/>
      <c r="FC103" s="147"/>
      <c r="FD103" s="147"/>
      <c r="FE103" s="147"/>
      <c r="FF103" s="147"/>
      <c r="FG103" s="147"/>
      <c r="FH103" s="147"/>
      <c r="FI103" s="147"/>
      <c r="FJ103" s="147"/>
      <c r="FK103" s="147"/>
      <c r="FL103" s="147"/>
      <c r="FM103" s="147"/>
      <c r="FN103" s="147"/>
      <c r="FO103" s="147"/>
      <c r="FP103" s="147"/>
      <c r="FQ103" s="147"/>
      <c r="FR103" s="147"/>
      <c r="FS103" s="147"/>
      <c r="FT103" s="147"/>
      <c r="FU103" s="147"/>
      <c r="FV103" s="147"/>
      <c r="FW103" s="147"/>
      <c r="FX103" s="147"/>
      <c r="FY103" s="147"/>
      <c r="FZ103" s="147"/>
      <c r="GA103" s="147"/>
      <c r="GB103" s="147"/>
      <c r="GC103" s="147"/>
      <c r="GD103" s="147"/>
      <c r="GE103" s="147"/>
      <c r="GF103" s="147"/>
      <c r="GG103" s="147"/>
      <c r="GH103" s="147"/>
      <c r="GI103" s="147"/>
      <c r="GJ103" s="147"/>
      <c r="GK103" s="147"/>
      <c r="GL103" s="147"/>
      <c r="GM103" s="147"/>
      <c r="GN103" s="147"/>
      <c r="GO103" s="147"/>
      <c r="GP103" s="147"/>
      <c r="GQ103" s="147"/>
      <c r="GR103" s="147"/>
      <c r="GS103" s="147"/>
      <c r="GT103" s="147"/>
      <c r="GU103" s="147"/>
      <c r="GV103" s="147"/>
      <c r="GW103" s="147"/>
      <c r="GX103" s="147"/>
      <c r="GY103" s="147"/>
      <c r="GZ103" s="147"/>
      <c r="HA103" s="147"/>
      <c r="HB103" s="147"/>
      <c r="HC103" s="147"/>
      <c r="HD103" s="147"/>
      <c r="HE103" s="147"/>
      <c r="HF103" s="147"/>
      <c r="HG103" s="147"/>
      <c r="HH103" s="147"/>
      <c r="HI103" s="147"/>
      <c r="HJ103" s="147"/>
      <c r="HK103" s="147"/>
      <c r="HL103" s="147"/>
      <c r="HM103" s="147"/>
      <c r="HN103" s="154"/>
      <c r="HO103" s="154"/>
      <c r="HP103" s="154"/>
      <c r="HQ103" s="154"/>
      <c r="HR103" s="154"/>
      <c r="HS103" s="154"/>
      <c r="HT103" s="154"/>
      <c r="HU103" s="154"/>
      <c r="HV103" s="154"/>
      <c r="HW103" s="154"/>
      <c r="HX103" s="154"/>
      <c r="HY103" s="154"/>
      <c r="HZ103" s="154"/>
      <c r="IA103" s="154"/>
      <c r="IB103" s="154"/>
      <c r="IC103" s="154"/>
      <c r="ID103" s="154"/>
      <c r="IE103" s="154"/>
      <c r="IF103" s="154"/>
      <c r="IG103" s="154"/>
      <c r="IH103" s="154"/>
      <c r="II103" s="154"/>
      <c r="IJ103" s="154"/>
      <c r="IK103" s="154"/>
      <c r="IL103" s="154"/>
      <c r="IM103" s="154"/>
      <c r="IN103" s="154"/>
    </row>
    <row r="104" spans="1:248" s="88" customFormat="1">
      <c r="A104" s="212">
        <v>10</v>
      </c>
      <c r="B104" s="239" t="s">
        <v>104</v>
      </c>
      <c r="C104" s="240"/>
      <c r="D104" s="240"/>
      <c r="E104" s="241"/>
      <c r="F104" s="179"/>
      <c r="G104" s="128"/>
      <c r="H104" s="178"/>
      <c r="I104" s="181"/>
      <c r="J104" s="181"/>
      <c r="K104" s="118"/>
      <c r="L104" s="106"/>
      <c r="M104" s="106"/>
      <c r="N104" s="106"/>
      <c r="O104" s="106"/>
      <c r="P104" s="106"/>
      <c r="Q104" s="106"/>
      <c r="R104" s="106"/>
      <c r="S104" s="106"/>
      <c r="T104" s="128"/>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c r="CG104" s="147"/>
      <c r="CH104" s="147"/>
      <c r="CI104" s="147"/>
      <c r="CJ104" s="147"/>
      <c r="CK104" s="147"/>
      <c r="CL104" s="147"/>
      <c r="CM104" s="147"/>
      <c r="CN104" s="147"/>
      <c r="CO104" s="147"/>
      <c r="CP104" s="147"/>
      <c r="CQ104" s="147"/>
      <c r="CR104" s="147"/>
      <c r="CS104" s="147"/>
      <c r="CT104" s="147"/>
      <c r="CU104" s="147"/>
      <c r="CV104" s="147"/>
      <c r="CW104" s="147"/>
      <c r="CX104" s="147"/>
      <c r="CY104" s="147"/>
      <c r="CZ104" s="147"/>
      <c r="DA104" s="147"/>
      <c r="DB104" s="147"/>
      <c r="DC104" s="147"/>
      <c r="DD104" s="147"/>
      <c r="DE104" s="147"/>
      <c r="DF104" s="147"/>
      <c r="DG104" s="147"/>
      <c r="DH104" s="147"/>
      <c r="DI104" s="147"/>
      <c r="DJ104" s="147"/>
      <c r="DK104" s="147"/>
      <c r="DL104" s="147"/>
      <c r="DM104" s="147"/>
      <c r="DN104" s="147"/>
      <c r="DO104" s="147"/>
      <c r="DP104" s="147"/>
      <c r="DQ104" s="147"/>
      <c r="DR104" s="147"/>
      <c r="DS104" s="147"/>
      <c r="DT104" s="147"/>
      <c r="DU104" s="147"/>
      <c r="DV104" s="147"/>
      <c r="DW104" s="147"/>
      <c r="DX104" s="147"/>
      <c r="DY104" s="147"/>
      <c r="DZ104" s="147"/>
      <c r="EA104" s="147"/>
      <c r="EB104" s="147"/>
      <c r="EC104" s="147"/>
      <c r="ED104" s="147"/>
      <c r="EE104" s="147"/>
      <c r="EF104" s="147"/>
      <c r="EG104" s="147"/>
      <c r="EH104" s="147"/>
      <c r="EI104" s="147"/>
      <c r="EJ104" s="147"/>
      <c r="EK104" s="147"/>
      <c r="EL104" s="147"/>
      <c r="EM104" s="147"/>
      <c r="EN104" s="147"/>
      <c r="EO104" s="147"/>
      <c r="EP104" s="147"/>
      <c r="EQ104" s="147"/>
      <c r="ER104" s="147"/>
      <c r="ES104" s="147"/>
      <c r="ET104" s="147"/>
      <c r="EU104" s="147"/>
      <c r="EV104" s="147"/>
      <c r="EW104" s="147"/>
      <c r="EX104" s="147"/>
      <c r="EY104" s="147"/>
      <c r="EZ104" s="147"/>
      <c r="FA104" s="147"/>
      <c r="FB104" s="147"/>
      <c r="FC104" s="147"/>
      <c r="FD104" s="147"/>
      <c r="FE104" s="147"/>
      <c r="FF104" s="147"/>
      <c r="FG104" s="147"/>
      <c r="FH104" s="147"/>
      <c r="FI104" s="147"/>
      <c r="FJ104" s="147"/>
      <c r="FK104" s="147"/>
      <c r="FL104" s="147"/>
      <c r="FM104" s="147"/>
      <c r="FN104" s="147"/>
      <c r="FO104" s="147"/>
      <c r="FP104" s="147"/>
      <c r="FQ104" s="147"/>
      <c r="FR104" s="147"/>
      <c r="FS104" s="147"/>
      <c r="FT104" s="147"/>
      <c r="FU104" s="147"/>
      <c r="FV104" s="147"/>
      <c r="FW104" s="147"/>
      <c r="FX104" s="147"/>
      <c r="FY104" s="147"/>
      <c r="FZ104" s="147"/>
      <c r="GA104" s="147"/>
      <c r="GB104" s="147"/>
      <c r="GC104" s="147"/>
      <c r="GD104" s="147"/>
      <c r="GE104" s="147"/>
      <c r="GF104" s="147"/>
      <c r="GG104" s="147"/>
      <c r="GH104" s="147"/>
      <c r="GI104" s="147"/>
      <c r="GJ104" s="147"/>
      <c r="GK104" s="147"/>
      <c r="GL104" s="147"/>
      <c r="GM104" s="147"/>
      <c r="GN104" s="147"/>
      <c r="GO104" s="147"/>
      <c r="GP104" s="147"/>
      <c r="GQ104" s="147"/>
      <c r="GR104" s="147"/>
      <c r="GS104" s="147"/>
      <c r="GT104" s="147"/>
      <c r="GU104" s="147"/>
      <c r="GV104" s="147"/>
      <c r="GW104" s="147"/>
      <c r="GX104" s="147"/>
      <c r="GY104" s="147"/>
      <c r="GZ104" s="147"/>
      <c r="HA104" s="147"/>
      <c r="HB104" s="147"/>
      <c r="HC104" s="147"/>
      <c r="HD104" s="147"/>
      <c r="HE104" s="147"/>
      <c r="HF104" s="147"/>
      <c r="HG104" s="147"/>
      <c r="HH104" s="147"/>
      <c r="HI104" s="147"/>
      <c r="HJ104" s="147"/>
      <c r="HK104" s="147"/>
      <c r="HL104" s="147"/>
      <c r="HM104" s="147"/>
      <c r="HN104" s="154"/>
      <c r="HO104" s="154"/>
      <c r="HP104" s="154"/>
      <c r="HQ104" s="154"/>
      <c r="HR104" s="154"/>
      <c r="HS104" s="154"/>
      <c r="HT104" s="154"/>
      <c r="HU104" s="154"/>
      <c r="HV104" s="154"/>
      <c r="HW104" s="154"/>
      <c r="HX104" s="154"/>
      <c r="HY104" s="154"/>
      <c r="HZ104" s="154"/>
      <c r="IA104" s="154"/>
      <c r="IB104" s="154"/>
      <c r="IC104" s="154"/>
      <c r="ID104" s="154"/>
      <c r="IE104" s="154"/>
      <c r="IF104" s="154"/>
      <c r="IG104" s="154"/>
      <c r="IH104" s="154"/>
      <c r="II104" s="154"/>
      <c r="IJ104" s="154"/>
      <c r="IK104" s="154"/>
      <c r="IL104" s="154"/>
      <c r="IM104" s="154"/>
      <c r="IN104" s="154"/>
    </row>
    <row r="105" spans="1:248" s="88" customFormat="1">
      <c r="A105" s="212"/>
      <c r="B105" s="228" t="s">
        <v>35</v>
      </c>
      <c r="C105" s="229"/>
      <c r="D105" s="229"/>
      <c r="E105" s="230"/>
      <c r="F105" s="176"/>
      <c r="G105" s="149"/>
      <c r="H105" s="178"/>
      <c r="I105" s="181"/>
      <c r="J105" s="181"/>
      <c r="K105" s="118"/>
      <c r="L105" s="103"/>
      <c r="M105" s="103"/>
      <c r="N105" s="106"/>
      <c r="O105" s="106"/>
      <c r="P105" s="106"/>
      <c r="Q105" s="106"/>
      <c r="R105" s="103"/>
      <c r="S105" s="103"/>
      <c r="T105" s="149"/>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c r="CN105" s="147"/>
      <c r="CO105" s="147"/>
      <c r="CP105" s="147"/>
      <c r="CQ105" s="147"/>
      <c r="CR105" s="147"/>
      <c r="CS105" s="147"/>
      <c r="CT105" s="147"/>
      <c r="CU105" s="147"/>
      <c r="CV105" s="147"/>
      <c r="CW105" s="147"/>
      <c r="CX105" s="147"/>
      <c r="CY105" s="147"/>
      <c r="CZ105" s="147"/>
      <c r="DA105" s="147"/>
      <c r="DB105" s="147"/>
      <c r="DC105" s="147"/>
      <c r="DD105" s="147"/>
      <c r="DE105" s="147"/>
      <c r="DF105" s="147"/>
      <c r="DG105" s="147"/>
      <c r="DH105" s="147"/>
      <c r="DI105" s="147"/>
      <c r="DJ105" s="147"/>
      <c r="DK105" s="147"/>
      <c r="DL105" s="147"/>
      <c r="DM105" s="147"/>
      <c r="DN105" s="147"/>
      <c r="DO105" s="147"/>
      <c r="DP105" s="147"/>
      <c r="DQ105" s="147"/>
      <c r="DR105" s="147"/>
      <c r="DS105" s="147"/>
      <c r="DT105" s="147"/>
      <c r="DU105" s="147"/>
      <c r="DV105" s="147"/>
      <c r="DW105" s="147"/>
      <c r="DX105" s="147"/>
      <c r="DY105" s="147"/>
      <c r="DZ105" s="147"/>
      <c r="EA105" s="147"/>
      <c r="EB105" s="147"/>
      <c r="EC105" s="147"/>
      <c r="ED105" s="147"/>
      <c r="EE105" s="147"/>
      <c r="EF105" s="147"/>
      <c r="EG105" s="147"/>
      <c r="EH105" s="147"/>
      <c r="EI105" s="147"/>
      <c r="EJ105" s="147"/>
      <c r="EK105" s="147"/>
      <c r="EL105" s="147"/>
      <c r="EM105" s="147"/>
      <c r="EN105" s="147"/>
      <c r="EO105" s="147"/>
      <c r="EP105" s="147"/>
      <c r="EQ105" s="147"/>
      <c r="ER105" s="147"/>
      <c r="ES105" s="147"/>
      <c r="ET105" s="147"/>
      <c r="EU105" s="147"/>
      <c r="EV105" s="147"/>
      <c r="EW105" s="147"/>
      <c r="EX105" s="147"/>
      <c r="EY105" s="147"/>
      <c r="EZ105" s="147"/>
      <c r="FA105" s="147"/>
      <c r="FB105" s="147"/>
      <c r="FC105" s="147"/>
      <c r="FD105" s="147"/>
      <c r="FE105" s="147"/>
      <c r="FF105" s="147"/>
      <c r="FG105" s="147"/>
      <c r="FH105" s="147"/>
      <c r="FI105" s="147"/>
      <c r="FJ105" s="147"/>
      <c r="FK105" s="147"/>
      <c r="FL105" s="147"/>
      <c r="FM105" s="147"/>
      <c r="FN105" s="147"/>
      <c r="FO105" s="147"/>
      <c r="FP105" s="147"/>
      <c r="FQ105" s="147"/>
      <c r="FR105" s="147"/>
      <c r="FS105" s="147"/>
      <c r="FT105" s="147"/>
      <c r="FU105" s="147"/>
      <c r="FV105" s="147"/>
      <c r="FW105" s="147"/>
      <c r="FX105" s="147"/>
      <c r="FY105" s="147"/>
      <c r="FZ105" s="147"/>
      <c r="GA105" s="147"/>
      <c r="GB105" s="147"/>
      <c r="GC105" s="147"/>
      <c r="GD105" s="147"/>
      <c r="GE105" s="147"/>
      <c r="GF105" s="147"/>
      <c r="GG105" s="147"/>
      <c r="GH105" s="147"/>
      <c r="GI105" s="147"/>
      <c r="GJ105" s="147"/>
      <c r="GK105" s="147"/>
      <c r="GL105" s="147"/>
      <c r="GM105" s="147"/>
      <c r="GN105" s="147"/>
      <c r="GO105" s="147"/>
      <c r="GP105" s="147"/>
      <c r="GQ105" s="147"/>
      <c r="GR105" s="147"/>
      <c r="GS105" s="147"/>
      <c r="GT105" s="147"/>
      <c r="GU105" s="147"/>
      <c r="GV105" s="147"/>
      <c r="GW105" s="147"/>
      <c r="GX105" s="147"/>
      <c r="GY105" s="147"/>
      <c r="GZ105" s="147"/>
      <c r="HA105" s="147"/>
      <c r="HB105" s="147"/>
      <c r="HC105" s="147"/>
      <c r="HD105" s="147"/>
      <c r="HE105" s="147"/>
      <c r="HF105" s="147"/>
      <c r="HG105" s="147"/>
      <c r="HH105" s="147"/>
      <c r="HI105" s="147"/>
      <c r="HJ105" s="147"/>
      <c r="HK105" s="147"/>
      <c r="HL105" s="147"/>
      <c r="HM105" s="147"/>
      <c r="HN105" s="154"/>
      <c r="HO105" s="154"/>
      <c r="HP105" s="154"/>
      <c r="HQ105" s="154"/>
      <c r="HR105" s="154"/>
      <c r="HS105" s="154"/>
      <c r="HT105" s="154"/>
      <c r="HU105" s="154"/>
      <c r="HV105" s="154"/>
      <c r="HW105" s="154"/>
      <c r="HX105" s="154"/>
      <c r="HY105" s="154"/>
      <c r="HZ105" s="154"/>
      <c r="IA105" s="154"/>
      <c r="IB105" s="154"/>
      <c r="IC105" s="154"/>
      <c r="ID105" s="154"/>
      <c r="IE105" s="154"/>
      <c r="IF105" s="154"/>
      <c r="IG105" s="154"/>
      <c r="IH105" s="154"/>
      <c r="II105" s="154"/>
      <c r="IJ105" s="154"/>
      <c r="IK105" s="154"/>
      <c r="IL105" s="154"/>
      <c r="IM105" s="154"/>
      <c r="IN105" s="154"/>
    </row>
    <row r="106" spans="1:248" s="93" customFormat="1">
      <c r="A106" s="231" t="s">
        <v>105</v>
      </c>
      <c r="B106" s="232"/>
      <c r="C106" s="232"/>
      <c r="D106" s="232"/>
      <c r="E106" s="233"/>
      <c r="F106" s="171"/>
      <c r="G106" s="143"/>
      <c r="H106" s="171"/>
      <c r="I106" s="133">
        <v>7350</v>
      </c>
      <c r="J106" s="133">
        <v>7350</v>
      </c>
      <c r="K106" s="133">
        <v>7350</v>
      </c>
      <c r="L106" s="133"/>
      <c r="M106" s="133"/>
      <c r="N106" s="133"/>
      <c r="O106" s="133"/>
      <c r="P106" s="133"/>
      <c r="Q106" s="133"/>
      <c r="R106" s="184"/>
      <c r="S106" s="133">
        <v>7350</v>
      </c>
      <c r="T106" s="143"/>
      <c r="U106" s="144"/>
      <c r="V106" s="144"/>
      <c r="W106" s="144"/>
      <c r="X106" s="144"/>
      <c r="Y106" s="144"/>
      <c r="Z106" s="144"/>
      <c r="AA106" s="144"/>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c r="CI106" s="142"/>
      <c r="CJ106" s="142"/>
      <c r="CK106" s="142"/>
      <c r="CL106" s="142"/>
      <c r="CM106" s="142"/>
      <c r="CN106" s="142"/>
      <c r="CO106" s="142"/>
      <c r="CP106" s="142"/>
      <c r="CQ106" s="142"/>
      <c r="CR106" s="142"/>
      <c r="CS106" s="142"/>
      <c r="CT106" s="142"/>
      <c r="CU106" s="142"/>
      <c r="CV106" s="142"/>
      <c r="CW106" s="142"/>
      <c r="CX106" s="142"/>
      <c r="CY106" s="142"/>
      <c r="CZ106" s="142"/>
      <c r="DA106" s="142"/>
      <c r="DB106" s="142"/>
      <c r="DC106" s="142"/>
      <c r="DD106" s="142"/>
      <c r="DE106" s="142"/>
      <c r="DF106" s="142"/>
      <c r="DG106" s="142"/>
      <c r="DH106" s="142"/>
      <c r="DI106" s="142"/>
      <c r="DJ106" s="142"/>
      <c r="DK106" s="142"/>
      <c r="DL106" s="142"/>
      <c r="DM106" s="142"/>
      <c r="DN106" s="142"/>
      <c r="DO106" s="142"/>
      <c r="DP106" s="142"/>
      <c r="DQ106" s="142"/>
      <c r="DR106" s="142"/>
      <c r="DS106" s="142"/>
      <c r="DT106" s="142"/>
      <c r="DU106" s="142"/>
      <c r="DV106" s="142"/>
      <c r="DW106" s="142"/>
      <c r="DX106" s="142"/>
      <c r="DY106" s="142"/>
      <c r="DZ106" s="142"/>
      <c r="EA106" s="142"/>
      <c r="EB106" s="142"/>
      <c r="EC106" s="142"/>
      <c r="ED106" s="142"/>
      <c r="EE106" s="142"/>
      <c r="EF106" s="142"/>
      <c r="EG106" s="142"/>
      <c r="EH106" s="142"/>
      <c r="EI106" s="142"/>
      <c r="EJ106" s="142"/>
      <c r="EK106" s="142"/>
      <c r="EL106" s="142"/>
      <c r="EM106" s="142"/>
      <c r="EN106" s="142"/>
      <c r="EO106" s="142"/>
      <c r="EP106" s="142"/>
      <c r="EQ106" s="142"/>
      <c r="ER106" s="142"/>
      <c r="ES106" s="142"/>
      <c r="ET106" s="142"/>
      <c r="EU106" s="142"/>
      <c r="EV106" s="142"/>
      <c r="EW106" s="142"/>
      <c r="EX106" s="142"/>
      <c r="EY106" s="142"/>
      <c r="EZ106" s="142"/>
      <c r="FA106" s="142"/>
      <c r="FB106" s="142"/>
      <c r="FC106" s="142"/>
      <c r="FD106" s="142"/>
      <c r="FE106" s="142"/>
      <c r="FF106" s="142"/>
      <c r="FG106" s="142"/>
      <c r="FH106" s="142"/>
      <c r="FI106" s="142"/>
      <c r="FJ106" s="142"/>
      <c r="FK106" s="142"/>
      <c r="FL106" s="142"/>
      <c r="FM106" s="142"/>
      <c r="FN106" s="142"/>
      <c r="FO106" s="142"/>
      <c r="FP106" s="142"/>
      <c r="FQ106" s="142"/>
      <c r="FR106" s="142"/>
      <c r="FS106" s="142"/>
      <c r="FT106" s="142"/>
      <c r="FU106" s="142"/>
      <c r="FV106" s="142"/>
      <c r="FW106" s="142"/>
      <c r="FX106" s="142"/>
      <c r="FY106" s="142"/>
      <c r="FZ106" s="142"/>
      <c r="GA106" s="142"/>
      <c r="GB106" s="142"/>
      <c r="GC106" s="142"/>
      <c r="GD106" s="142"/>
      <c r="GE106" s="142"/>
      <c r="GF106" s="142"/>
      <c r="GG106" s="142"/>
      <c r="GH106" s="142"/>
      <c r="GI106" s="142"/>
      <c r="GJ106" s="142"/>
      <c r="GK106" s="142"/>
      <c r="GL106" s="142"/>
      <c r="GM106" s="142"/>
      <c r="GN106" s="142"/>
      <c r="GO106" s="142"/>
      <c r="GP106" s="142"/>
      <c r="GQ106" s="142"/>
      <c r="GR106" s="142"/>
      <c r="GS106" s="142"/>
      <c r="GT106" s="142"/>
      <c r="GU106" s="142"/>
      <c r="GV106" s="142"/>
      <c r="GW106" s="142"/>
      <c r="GX106" s="142"/>
      <c r="GY106" s="142"/>
      <c r="GZ106" s="142"/>
      <c r="HA106" s="142"/>
      <c r="HB106" s="142"/>
      <c r="HC106" s="142"/>
      <c r="HD106" s="142"/>
      <c r="HE106" s="142"/>
      <c r="HF106" s="142"/>
      <c r="HG106" s="142"/>
      <c r="HH106" s="142"/>
      <c r="HI106" s="142"/>
      <c r="HJ106" s="142"/>
      <c r="HK106" s="142"/>
      <c r="HL106" s="142"/>
      <c r="HM106" s="142"/>
      <c r="HN106" s="152"/>
      <c r="HO106" s="152"/>
      <c r="HP106" s="152"/>
      <c r="HQ106" s="152"/>
      <c r="HR106" s="152"/>
      <c r="HS106" s="152"/>
      <c r="HT106" s="152"/>
      <c r="HU106" s="152"/>
      <c r="HV106" s="152"/>
      <c r="HW106" s="152"/>
      <c r="HX106" s="152"/>
      <c r="HY106" s="152"/>
      <c r="HZ106" s="152"/>
      <c r="IA106" s="152"/>
      <c r="IB106" s="152"/>
      <c r="IC106" s="152"/>
      <c r="ID106" s="152"/>
      <c r="IE106" s="152"/>
      <c r="IF106" s="152"/>
      <c r="IG106" s="152"/>
      <c r="IH106" s="152"/>
      <c r="II106" s="152"/>
      <c r="IJ106" s="152"/>
      <c r="IK106" s="152"/>
      <c r="IL106" s="152"/>
      <c r="IM106" s="152"/>
      <c r="IN106" s="152"/>
    </row>
    <row r="107" spans="1:248" s="94" customFormat="1">
      <c r="A107" s="224" t="s">
        <v>90</v>
      </c>
      <c r="B107" s="225"/>
      <c r="C107" s="225"/>
      <c r="D107" s="225"/>
      <c r="E107" s="226"/>
      <c r="F107" s="172"/>
      <c r="G107" s="173"/>
      <c r="H107" s="172"/>
      <c r="I107" s="134"/>
      <c r="J107" s="134"/>
      <c r="K107" s="183"/>
      <c r="L107" s="138"/>
      <c r="M107" s="138"/>
      <c r="N107" s="138"/>
      <c r="O107" s="138"/>
      <c r="P107" s="138"/>
      <c r="Q107" s="138"/>
      <c r="R107" s="138"/>
      <c r="S107" s="138"/>
      <c r="T107" s="145"/>
      <c r="U107" s="142"/>
      <c r="V107" s="142"/>
      <c r="W107" s="142"/>
      <c r="X107" s="142"/>
      <c r="Y107" s="142"/>
      <c r="Z107" s="142"/>
      <c r="AA107" s="142"/>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c r="CO107" s="144"/>
      <c r="CP107" s="144"/>
      <c r="CQ107" s="144"/>
      <c r="CR107" s="144"/>
      <c r="CS107" s="144"/>
      <c r="CT107" s="144"/>
      <c r="CU107" s="144"/>
      <c r="CV107" s="144"/>
      <c r="CW107" s="144"/>
      <c r="CX107" s="144"/>
      <c r="CY107" s="144"/>
      <c r="CZ107" s="144"/>
      <c r="DA107" s="144"/>
      <c r="DB107" s="144"/>
      <c r="DC107" s="144"/>
      <c r="DD107" s="144"/>
      <c r="DE107" s="144"/>
      <c r="DF107" s="144"/>
      <c r="DG107" s="144"/>
      <c r="DH107" s="144"/>
      <c r="DI107" s="144"/>
      <c r="DJ107" s="144"/>
      <c r="DK107" s="144"/>
      <c r="DL107" s="144"/>
      <c r="DM107" s="144"/>
      <c r="DN107" s="144"/>
      <c r="DO107" s="144"/>
      <c r="DP107" s="144"/>
      <c r="DQ107" s="144"/>
      <c r="DR107" s="144"/>
      <c r="DS107" s="144"/>
      <c r="DT107" s="144"/>
      <c r="DU107" s="144"/>
      <c r="DV107" s="144"/>
      <c r="DW107" s="144"/>
      <c r="DX107" s="144"/>
      <c r="DY107" s="144"/>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c r="GT107" s="144"/>
      <c r="GU107" s="144"/>
      <c r="GV107" s="144"/>
      <c r="GW107" s="144"/>
      <c r="GX107" s="144"/>
      <c r="GY107" s="144"/>
      <c r="GZ107" s="144"/>
      <c r="HA107" s="144"/>
      <c r="HB107" s="144"/>
      <c r="HC107" s="144"/>
      <c r="HD107" s="144"/>
      <c r="HE107" s="144"/>
      <c r="HF107" s="144"/>
      <c r="HG107" s="144"/>
      <c r="HH107" s="144"/>
      <c r="HI107" s="144"/>
      <c r="HJ107" s="144"/>
      <c r="HK107" s="144"/>
      <c r="HL107" s="144"/>
      <c r="HM107" s="144"/>
      <c r="HN107" s="153"/>
      <c r="HO107" s="153"/>
      <c r="HP107" s="153"/>
      <c r="HQ107" s="153"/>
      <c r="HR107" s="153"/>
      <c r="HS107" s="153"/>
      <c r="HT107" s="153"/>
      <c r="HU107" s="153"/>
      <c r="HV107" s="153"/>
      <c r="HW107" s="153"/>
      <c r="HX107" s="153"/>
      <c r="HY107" s="153"/>
      <c r="HZ107" s="153"/>
      <c r="IA107" s="153"/>
      <c r="IB107" s="153"/>
      <c r="IC107" s="153"/>
      <c r="ID107" s="153"/>
      <c r="IE107" s="153"/>
      <c r="IF107" s="153"/>
      <c r="IG107" s="153"/>
      <c r="IH107" s="153"/>
      <c r="II107" s="153"/>
      <c r="IJ107" s="153"/>
      <c r="IK107" s="153"/>
      <c r="IL107" s="153"/>
      <c r="IM107" s="153"/>
      <c r="IN107" s="153"/>
    </row>
    <row r="108" spans="1:248" s="93" customFormat="1">
      <c r="A108" s="224" t="s">
        <v>91</v>
      </c>
      <c r="B108" s="225"/>
      <c r="C108" s="225"/>
      <c r="D108" s="225"/>
      <c r="E108" s="226"/>
      <c r="F108" s="174"/>
      <c r="G108" s="146"/>
      <c r="H108" s="174"/>
      <c r="I108" s="139">
        <v>7350</v>
      </c>
      <c r="J108" s="139">
        <v>7350</v>
      </c>
      <c r="K108" s="183">
        <v>7350</v>
      </c>
      <c r="L108" s="139"/>
      <c r="M108" s="139"/>
      <c r="N108" s="139"/>
      <c r="O108" s="139"/>
      <c r="P108" s="139"/>
      <c r="Q108" s="139"/>
      <c r="R108" s="138"/>
      <c r="S108" s="139">
        <v>7350</v>
      </c>
      <c r="T108" s="146"/>
      <c r="U108" s="147"/>
      <c r="V108" s="147"/>
      <c r="W108" s="147"/>
      <c r="X108" s="147"/>
      <c r="Y108" s="147"/>
      <c r="Z108" s="147"/>
      <c r="AA108" s="147"/>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c r="CF108" s="142"/>
      <c r="CG108" s="142"/>
      <c r="CH108" s="142"/>
      <c r="CI108" s="142"/>
      <c r="CJ108" s="142"/>
      <c r="CK108" s="142"/>
      <c r="CL108" s="142"/>
      <c r="CM108" s="142"/>
      <c r="CN108" s="142"/>
      <c r="CO108" s="142"/>
      <c r="CP108" s="142"/>
      <c r="CQ108" s="142"/>
      <c r="CR108" s="142"/>
      <c r="CS108" s="142"/>
      <c r="CT108" s="142"/>
      <c r="CU108" s="142"/>
      <c r="CV108" s="142"/>
      <c r="CW108" s="142"/>
      <c r="CX108" s="142"/>
      <c r="CY108" s="142"/>
      <c r="CZ108" s="142"/>
      <c r="DA108" s="142"/>
      <c r="DB108" s="142"/>
      <c r="DC108" s="142"/>
      <c r="DD108" s="142"/>
      <c r="DE108" s="142"/>
      <c r="DF108" s="142"/>
      <c r="DG108" s="142"/>
      <c r="DH108" s="142"/>
      <c r="DI108" s="142"/>
      <c r="DJ108" s="142"/>
      <c r="DK108" s="142"/>
      <c r="DL108" s="142"/>
      <c r="DM108" s="142"/>
      <c r="DN108" s="142"/>
      <c r="DO108" s="142"/>
      <c r="DP108" s="142"/>
      <c r="DQ108" s="142"/>
      <c r="DR108" s="142"/>
      <c r="DS108" s="142"/>
      <c r="DT108" s="142"/>
      <c r="DU108" s="142"/>
      <c r="DV108" s="142"/>
      <c r="DW108" s="142"/>
      <c r="DX108" s="142"/>
      <c r="DY108" s="142"/>
      <c r="DZ108" s="142"/>
      <c r="EA108" s="142"/>
      <c r="EB108" s="142"/>
      <c r="EC108" s="142"/>
      <c r="ED108" s="142"/>
      <c r="EE108" s="142"/>
      <c r="EF108" s="142"/>
      <c r="EG108" s="142"/>
      <c r="EH108" s="142"/>
      <c r="EI108" s="142"/>
      <c r="EJ108" s="142"/>
      <c r="EK108" s="142"/>
      <c r="EL108" s="142"/>
      <c r="EM108" s="142"/>
      <c r="EN108" s="142"/>
      <c r="EO108" s="142"/>
      <c r="EP108" s="142"/>
      <c r="EQ108" s="142"/>
      <c r="ER108" s="142"/>
      <c r="ES108" s="142"/>
      <c r="ET108" s="142"/>
      <c r="EU108" s="142"/>
      <c r="EV108" s="142"/>
      <c r="EW108" s="142"/>
      <c r="EX108" s="142"/>
      <c r="EY108" s="142"/>
      <c r="EZ108" s="142"/>
      <c r="FA108" s="142"/>
      <c r="FB108" s="142"/>
      <c r="FC108" s="142"/>
      <c r="FD108" s="142"/>
      <c r="FE108" s="142"/>
      <c r="FF108" s="142"/>
      <c r="FG108" s="142"/>
      <c r="FH108" s="142"/>
      <c r="FI108" s="142"/>
      <c r="FJ108" s="142"/>
      <c r="FK108" s="142"/>
      <c r="FL108" s="142"/>
      <c r="FM108" s="142"/>
      <c r="FN108" s="142"/>
      <c r="FO108" s="142"/>
      <c r="FP108" s="142"/>
      <c r="FQ108" s="142"/>
      <c r="FR108" s="142"/>
      <c r="FS108" s="142"/>
      <c r="FT108" s="142"/>
      <c r="FU108" s="142"/>
      <c r="FV108" s="142"/>
      <c r="FW108" s="142"/>
      <c r="FX108" s="142"/>
      <c r="FY108" s="142"/>
      <c r="FZ108" s="142"/>
      <c r="GA108" s="142"/>
      <c r="GB108" s="142"/>
      <c r="GC108" s="142"/>
      <c r="GD108" s="142"/>
      <c r="GE108" s="142"/>
      <c r="GF108" s="142"/>
      <c r="GG108" s="142"/>
      <c r="GH108" s="142"/>
      <c r="GI108" s="142"/>
      <c r="GJ108" s="142"/>
      <c r="GK108" s="142"/>
      <c r="GL108" s="142"/>
      <c r="GM108" s="142"/>
      <c r="GN108" s="142"/>
      <c r="GO108" s="142"/>
      <c r="GP108" s="142"/>
      <c r="GQ108" s="142"/>
      <c r="GR108" s="142"/>
      <c r="GS108" s="142"/>
      <c r="GT108" s="142"/>
      <c r="GU108" s="142"/>
      <c r="GV108" s="142"/>
      <c r="GW108" s="142"/>
      <c r="GX108" s="142"/>
      <c r="GY108" s="142"/>
      <c r="GZ108" s="142"/>
      <c r="HA108" s="142"/>
      <c r="HB108" s="142"/>
      <c r="HC108" s="142"/>
      <c r="HD108" s="142"/>
      <c r="HE108" s="142"/>
      <c r="HF108" s="142"/>
      <c r="HG108" s="142"/>
      <c r="HH108" s="142"/>
      <c r="HI108" s="142"/>
      <c r="HJ108" s="142"/>
      <c r="HK108" s="142"/>
      <c r="HL108" s="142"/>
      <c r="HM108" s="142"/>
      <c r="HN108" s="152"/>
      <c r="HO108" s="152"/>
      <c r="HP108" s="152"/>
      <c r="HQ108" s="152"/>
      <c r="HR108" s="152"/>
      <c r="HS108" s="152"/>
      <c r="HT108" s="152"/>
      <c r="HU108" s="152"/>
      <c r="HV108" s="152"/>
      <c r="HW108" s="152"/>
      <c r="HX108" s="152"/>
      <c r="HY108" s="152"/>
      <c r="HZ108" s="152"/>
      <c r="IA108" s="152"/>
      <c r="IB108" s="152"/>
      <c r="IC108" s="152"/>
      <c r="ID108" s="152"/>
      <c r="IE108" s="152"/>
      <c r="IF108" s="152"/>
      <c r="IG108" s="152"/>
      <c r="IH108" s="152"/>
      <c r="II108" s="152"/>
      <c r="IJ108" s="152"/>
      <c r="IK108" s="152"/>
      <c r="IL108" s="152"/>
      <c r="IM108" s="152"/>
      <c r="IN108" s="152"/>
    </row>
    <row r="109" spans="1:248" s="88" customFormat="1">
      <c r="A109" s="213">
        <v>1</v>
      </c>
      <c r="B109" s="227" t="s">
        <v>106</v>
      </c>
      <c r="C109" s="227"/>
      <c r="D109" s="227"/>
      <c r="E109" s="227"/>
      <c r="F109" s="175"/>
      <c r="G109" s="148"/>
      <c r="H109" s="174"/>
      <c r="I109" s="137">
        <v>7350</v>
      </c>
      <c r="J109" s="137">
        <v>7350</v>
      </c>
      <c r="K109" s="137">
        <v>7350</v>
      </c>
      <c r="L109" s="137"/>
      <c r="M109" s="137"/>
      <c r="N109" s="137"/>
      <c r="O109" s="137"/>
      <c r="P109" s="137"/>
      <c r="Q109" s="137"/>
      <c r="R109" s="181"/>
      <c r="S109" s="137">
        <v>7350</v>
      </c>
      <c r="T109" s="148"/>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c r="DC109" s="147"/>
      <c r="DD109" s="147"/>
      <c r="DE109" s="147"/>
      <c r="DF109" s="147"/>
      <c r="DG109" s="147"/>
      <c r="DH109" s="147"/>
      <c r="DI109" s="147"/>
      <c r="DJ109" s="147"/>
      <c r="DK109" s="147"/>
      <c r="DL109" s="147"/>
      <c r="DM109" s="147"/>
      <c r="DN109" s="147"/>
      <c r="DO109" s="147"/>
      <c r="DP109" s="147"/>
      <c r="DQ109" s="147"/>
      <c r="DR109" s="147"/>
      <c r="DS109" s="147"/>
      <c r="DT109" s="147"/>
      <c r="DU109" s="147"/>
      <c r="DV109" s="147"/>
      <c r="DW109" s="147"/>
      <c r="DX109" s="147"/>
      <c r="DY109" s="147"/>
      <c r="DZ109" s="147"/>
      <c r="EA109" s="147"/>
      <c r="EB109" s="147"/>
      <c r="EC109" s="147"/>
      <c r="ED109" s="147"/>
      <c r="EE109" s="147"/>
      <c r="EF109" s="147"/>
      <c r="EG109" s="147"/>
      <c r="EH109" s="147"/>
      <c r="EI109" s="147"/>
      <c r="EJ109" s="147"/>
      <c r="EK109" s="147"/>
      <c r="EL109" s="147"/>
      <c r="EM109" s="147"/>
      <c r="EN109" s="147"/>
      <c r="EO109" s="147"/>
      <c r="EP109" s="147"/>
      <c r="EQ109" s="147"/>
      <c r="ER109" s="147"/>
      <c r="ES109" s="147"/>
      <c r="ET109" s="147"/>
      <c r="EU109" s="147"/>
      <c r="EV109" s="147"/>
      <c r="EW109" s="147"/>
      <c r="EX109" s="147"/>
      <c r="EY109" s="147"/>
      <c r="EZ109" s="147"/>
      <c r="FA109" s="147"/>
      <c r="FB109" s="147"/>
      <c r="FC109" s="147"/>
      <c r="FD109" s="147"/>
      <c r="FE109" s="147"/>
      <c r="FF109" s="147"/>
      <c r="FG109" s="147"/>
      <c r="FH109" s="147"/>
      <c r="FI109" s="147"/>
      <c r="FJ109" s="147"/>
      <c r="FK109" s="147"/>
      <c r="FL109" s="147"/>
      <c r="FM109" s="147"/>
      <c r="FN109" s="147"/>
      <c r="FO109" s="147"/>
      <c r="FP109" s="147"/>
      <c r="FQ109" s="147"/>
      <c r="FR109" s="147"/>
      <c r="FS109" s="147"/>
      <c r="FT109" s="147"/>
      <c r="FU109" s="147"/>
      <c r="FV109" s="147"/>
      <c r="FW109" s="147"/>
      <c r="FX109" s="147"/>
      <c r="FY109" s="147"/>
      <c r="FZ109" s="147"/>
      <c r="GA109" s="147"/>
      <c r="GB109" s="147"/>
      <c r="GC109" s="147"/>
      <c r="GD109" s="147"/>
      <c r="GE109" s="147"/>
      <c r="GF109" s="147"/>
      <c r="GG109" s="147"/>
      <c r="GH109" s="147"/>
      <c r="GI109" s="147"/>
      <c r="GJ109" s="147"/>
      <c r="GK109" s="147"/>
      <c r="GL109" s="147"/>
      <c r="GM109" s="147"/>
      <c r="GN109" s="147"/>
      <c r="GO109" s="147"/>
      <c r="GP109" s="147"/>
      <c r="GQ109" s="147"/>
      <c r="GR109" s="147"/>
      <c r="GS109" s="147"/>
      <c r="GT109" s="147"/>
      <c r="GU109" s="147"/>
      <c r="GV109" s="147"/>
      <c r="GW109" s="147"/>
      <c r="GX109" s="147"/>
      <c r="GY109" s="147"/>
      <c r="GZ109" s="147"/>
      <c r="HA109" s="147"/>
      <c r="HB109" s="147"/>
      <c r="HC109" s="147"/>
      <c r="HD109" s="147"/>
      <c r="HE109" s="147"/>
      <c r="HF109" s="147"/>
      <c r="HG109" s="147"/>
      <c r="HH109" s="147"/>
      <c r="HI109" s="147"/>
      <c r="HJ109" s="147"/>
      <c r="HK109" s="147"/>
      <c r="HL109" s="147"/>
      <c r="HM109" s="147"/>
      <c r="HN109" s="154"/>
      <c r="HO109" s="154"/>
      <c r="HP109" s="154"/>
      <c r="HQ109" s="154"/>
      <c r="HR109" s="154"/>
      <c r="HS109" s="154"/>
      <c r="HT109" s="154"/>
      <c r="HU109" s="154"/>
      <c r="HV109" s="154"/>
      <c r="HW109" s="154"/>
      <c r="HX109" s="154"/>
      <c r="HY109" s="154"/>
      <c r="HZ109" s="154"/>
      <c r="IA109" s="154"/>
      <c r="IB109" s="154"/>
      <c r="IC109" s="154"/>
      <c r="ID109" s="154"/>
      <c r="IE109" s="154"/>
      <c r="IF109" s="154"/>
      <c r="IG109" s="154"/>
      <c r="IH109" s="154"/>
      <c r="II109" s="154"/>
      <c r="IJ109" s="154"/>
      <c r="IK109" s="154"/>
      <c r="IL109" s="154"/>
      <c r="IM109" s="154"/>
      <c r="IN109" s="154"/>
    </row>
    <row r="110" spans="1:248" s="88" customFormat="1">
      <c r="A110" s="214"/>
      <c r="B110" s="228" t="s">
        <v>35</v>
      </c>
      <c r="C110" s="229"/>
      <c r="D110" s="229"/>
      <c r="E110" s="230"/>
      <c r="F110" s="175"/>
      <c r="G110" s="148"/>
      <c r="H110" s="174"/>
      <c r="I110" s="137">
        <v>7350</v>
      </c>
      <c r="J110" s="137">
        <v>7350</v>
      </c>
      <c r="K110" s="137">
        <v>7350</v>
      </c>
      <c r="L110" s="137"/>
      <c r="M110" s="137"/>
      <c r="N110" s="137"/>
      <c r="O110" s="137"/>
      <c r="P110" s="137"/>
      <c r="Q110" s="137"/>
      <c r="R110" s="181"/>
      <c r="S110" s="137">
        <v>7350</v>
      </c>
      <c r="T110" s="148"/>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c r="CM110" s="147"/>
      <c r="CN110" s="147"/>
      <c r="CO110" s="147"/>
      <c r="CP110" s="147"/>
      <c r="CQ110" s="147"/>
      <c r="CR110" s="147"/>
      <c r="CS110" s="147"/>
      <c r="CT110" s="147"/>
      <c r="CU110" s="147"/>
      <c r="CV110" s="147"/>
      <c r="CW110" s="147"/>
      <c r="CX110" s="147"/>
      <c r="CY110" s="147"/>
      <c r="CZ110" s="147"/>
      <c r="DA110" s="147"/>
      <c r="DB110" s="147"/>
      <c r="DC110" s="147"/>
      <c r="DD110" s="147"/>
      <c r="DE110" s="147"/>
      <c r="DF110" s="147"/>
      <c r="DG110" s="147"/>
      <c r="DH110" s="147"/>
      <c r="DI110" s="147"/>
      <c r="DJ110" s="147"/>
      <c r="DK110" s="147"/>
      <c r="DL110" s="147"/>
      <c r="DM110" s="147"/>
      <c r="DN110" s="147"/>
      <c r="DO110" s="147"/>
      <c r="DP110" s="147"/>
      <c r="DQ110" s="147"/>
      <c r="DR110" s="147"/>
      <c r="DS110" s="147"/>
      <c r="DT110" s="147"/>
      <c r="DU110" s="147"/>
      <c r="DV110" s="147"/>
      <c r="DW110" s="147"/>
      <c r="DX110" s="147"/>
      <c r="DY110" s="147"/>
      <c r="DZ110" s="147"/>
      <c r="EA110" s="147"/>
      <c r="EB110" s="147"/>
      <c r="EC110" s="147"/>
      <c r="ED110" s="147"/>
      <c r="EE110" s="147"/>
      <c r="EF110" s="147"/>
      <c r="EG110" s="147"/>
      <c r="EH110" s="147"/>
      <c r="EI110" s="147"/>
      <c r="EJ110" s="147"/>
      <c r="EK110" s="147"/>
      <c r="EL110" s="147"/>
      <c r="EM110" s="147"/>
      <c r="EN110" s="147"/>
      <c r="EO110" s="147"/>
      <c r="EP110" s="147"/>
      <c r="EQ110" s="147"/>
      <c r="ER110" s="147"/>
      <c r="ES110" s="147"/>
      <c r="ET110" s="147"/>
      <c r="EU110" s="147"/>
      <c r="EV110" s="147"/>
      <c r="EW110" s="147"/>
      <c r="EX110" s="147"/>
      <c r="EY110" s="147"/>
      <c r="EZ110" s="147"/>
      <c r="FA110" s="147"/>
      <c r="FB110" s="147"/>
      <c r="FC110" s="147"/>
      <c r="FD110" s="147"/>
      <c r="FE110" s="147"/>
      <c r="FF110" s="147"/>
      <c r="FG110" s="147"/>
      <c r="FH110" s="147"/>
      <c r="FI110" s="147"/>
      <c r="FJ110" s="147"/>
      <c r="FK110" s="147"/>
      <c r="FL110" s="147"/>
      <c r="FM110" s="147"/>
      <c r="FN110" s="147"/>
      <c r="FO110" s="147"/>
      <c r="FP110" s="147"/>
      <c r="FQ110" s="147"/>
      <c r="FR110" s="147"/>
      <c r="FS110" s="147"/>
      <c r="FT110" s="147"/>
      <c r="FU110" s="147"/>
      <c r="FV110" s="147"/>
      <c r="FW110" s="147"/>
      <c r="FX110" s="147"/>
      <c r="FY110" s="147"/>
      <c r="FZ110" s="147"/>
      <c r="GA110" s="147"/>
      <c r="GB110" s="147"/>
      <c r="GC110" s="147"/>
      <c r="GD110" s="147"/>
      <c r="GE110" s="147"/>
      <c r="GF110" s="147"/>
      <c r="GG110" s="147"/>
      <c r="GH110" s="147"/>
      <c r="GI110" s="147"/>
      <c r="GJ110" s="147"/>
      <c r="GK110" s="147"/>
      <c r="GL110" s="147"/>
      <c r="GM110" s="147"/>
      <c r="GN110" s="147"/>
      <c r="GO110" s="147"/>
      <c r="GP110" s="147"/>
      <c r="GQ110" s="147"/>
      <c r="GR110" s="147"/>
      <c r="GS110" s="147"/>
      <c r="GT110" s="147"/>
      <c r="GU110" s="147"/>
      <c r="GV110" s="147"/>
      <c r="GW110" s="147"/>
      <c r="GX110" s="147"/>
      <c r="GY110" s="147"/>
      <c r="GZ110" s="147"/>
      <c r="HA110" s="147"/>
      <c r="HB110" s="147"/>
      <c r="HC110" s="147"/>
      <c r="HD110" s="147"/>
      <c r="HE110" s="147"/>
      <c r="HF110" s="147"/>
      <c r="HG110" s="147"/>
      <c r="HH110" s="147"/>
      <c r="HI110" s="147"/>
      <c r="HJ110" s="147"/>
      <c r="HK110" s="147"/>
      <c r="HL110" s="147"/>
      <c r="HM110" s="147"/>
      <c r="HN110" s="154"/>
      <c r="HO110" s="154"/>
      <c r="HP110" s="154"/>
      <c r="HQ110" s="154"/>
      <c r="HR110" s="154"/>
      <c r="HS110" s="154"/>
      <c r="HT110" s="154"/>
      <c r="HU110" s="154"/>
      <c r="HV110" s="154"/>
      <c r="HW110" s="154"/>
      <c r="HX110" s="154"/>
      <c r="HY110" s="154"/>
      <c r="HZ110" s="154"/>
      <c r="IA110" s="154"/>
      <c r="IB110" s="154"/>
      <c r="IC110" s="154"/>
      <c r="ID110" s="154"/>
      <c r="IE110" s="154"/>
      <c r="IF110" s="154"/>
      <c r="IG110" s="154"/>
      <c r="IH110" s="154"/>
      <c r="II110" s="154"/>
      <c r="IJ110" s="154"/>
      <c r="IK110" s="154"/>
      <c r="IL110" s="154"/>
      <c r="IM110" s="154"/>
      <c r="IN110" s="154"/>
    </row>
    <row r="111" spans="1:248" s="93" customFormat="1">
      <c r="A111" s="231" t="s">
        <v>107</v>
      </c>
      <c r="B111" s="232"/>
      <c r="C111" s="232"/>
      <c r="D111" s="232"/>
      <c r="E111" s="233"/>
      <c r="F111" s="171"/>
      <c r="G111" s="143"/>
      <c r="H111" s="171"/>
      <c r="I111" s="133">
        <v>8173.3</v>
      </c>
      <c r="J111" s="133">
        <v>8173.3</v>
      </c>
      <c r="K111" s="133">
        <v>8173.3</v>
      </c>
      <c r="L111" s="133">
        <v>2705</v>
      </c>
      <c r="M111" s="133">
        <v>1333</v>
      </c>
      <c r="N111" s="133">
        <v>546.6</v>
      </c>
      <c r="O111" s="133">
        <v>1401.9</v>
      </c>
      <c r="P111" s="133">
        <v>666.8</v>
      </c>
      <c r="Q111" s="133">
        <v>1150</v>
      </c>
      <c r="R111" s="184">
        <v>370</v>
      </c>
      <c r="S111" s="133"/>
      <c r="T111" s="143"/>
      <c r="U111" s="144"/>
      <c r="V111" s="144"/>
      <c r="W111" s="144"/>
      <c r="X111" s="144"/>
      <c r="Y111" s="144"/>
      <c r="Z111" s="144"/>
      <c r="AA111" s="144"/>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c r="CI111" s="142"/>
      <c r="CJ111" s="142"/>
      <c r="CK111" s="142"/>
      <c r="CL111" s="142"/>
      <c r="CM111" s="142"/>
      <c r="CN111" s="142"/>
      <c r="CO111" s="142"/>
      <c r="CP111" s="142"/>
      <c r="CQ111" s="142"/>
      <c r="CR111" s="142"/>
      <c r="CS111" s="142"/>
      <c r="CT111" s="142"/>
      <c r="CU111" s="142"/>
      <c r="CV111" s="142"/>
      <c r="CW111" s="142"/>
      <c r="CX111" s="142"/>
      <c r="CY111" s="142"/>
      <c r="CZ111" s="142"/>
      <c r="DA111" s="142"/>
      <c r="DB111" s="142"/>
      <c r="DC111" s="142"/>
      <c r="DD111" s="142"/>
      <c r="DE111" s="142"/>
      <c r="DF111" s="142"/>
      <c r="DG111" s="142"/>
      <c r="DH111" s="142"/>
      <c r="DI111" s="142"/>
      <c r="DJ111" s="142"/>
      <c r="DK111" s="142"/>
      <c r="DL111" s="142"/>
      <c r="DM111" s="142"/>
      <c r="DN111" s="142"/>
      <c r="DO111" s="142"/>
      <c r="DP111" s="142"/>
      <c r="DQ111" s="142"/>
      <c r="DR111" s="142"/>
      <c r="DS111" s="142"/>
      <c r="DT111" s="142"/>
      <c r="DU111" s="142"/>
      <c r="DV111" s="142"/>
      <c r="DW111" s="142"/>
      <c r="DX111" s="142"/>
      <c r="DY111" s="142"/>
      <c r="DZ111" s="142"/>
      <c r="EA111" s="142"/>
      <c r="EB111" s="142"/>
      <c r="EC111" s="142"/>
      <c r="ED111" s="142"/>
      <c r="EE111" s="142"/>
      <c r="EF111" s="142"/>
      <c r="EG111" s="142"/>
      <c r="EH111" s="142"/>
      <c r="EI111" s="142"/>
      <c r="EJ111" s="142"/>
      <c r="EK111" s="142"/>
      <c r="EL111" s="142"/>
      <c r="EM111" s="142"/>
      <c r="EN111" s="142"/>
      <c r="EO111" s="142"/>
      <c r="EP111" s="142"/>
      <c r="EQ111" s="142"/>
      <c r="ER111" s="142"/>
      <c r="ES111" s="142"/>
      <c r="ET111" s="142"/>
      <c r="EU111" s="142"/>
      <c r="EV111" s="142"/>
      <c r="EW111" s="142"/>
      <c r="EX111" s="142"/>
      <c r="EY111" s="142"/>
      <c r="EZ111" s="142"/>
      <c r="FA111" s="142"/>
      <c r="FB111" s="142"/>
      <c r="FC111" s="142"/>
      <c r="FD111" s="142"/>
      <c r="FE111" s="142"/>
      <c r="FF111" s="142"/>
      <c r="FG111" s="142"/>
      <c r="FH111" s="142"/>
      <c r="FI111" s="142"/>
      <c r="FJ111" s="142"/>
      <c r="FK111" s="142"/>
      <c r="FL111" s="142"/>
      <c r="FM111" s="142"/>
      <c r="FN111" s="142"/>
      <c r="FO111" s="142"/>
      <c r="FP111" s="142"/>
      <c r="FQ111" s="142"/>
      <c r="FR111" s="142"/>
      <c r="FS111" s="142"/>
      <c r="FT111" s="142"/>
      <c r="FU111" s="142"/>
      <c r="FV111" s="142"/>
      <c r="FW111" s="142"/>
      <c r="FX111" s="142"/>
      <c r="FY111" s="142"/>
      <c r="FZ111" s="142"/>
      <c r="GA111" s="142"/>
      <c r="GB111" s="142"/>
      <c r="GC111" s="142"/>
      <c r="GD111" s="142"/>
      <c r="GE111" s="142"/>
      <c r="GF111" s="142"/>
      <c r="GG111" s="142"/>
      <c r="GH111" s="142"/>
      <c r="GI111" s="142"/>
      <c r="GJ111" s="142"/>
      <c r="GK111" s="142"/>
      <c r="GL111" s="142"/>
      <c r="GM111" s="142"/>
      <c r="GN111" s="142"/>
      <c r="GO111" s="142"/>
      <c r="GP111" s="142"/>
      <c r="GQ111" s="142"/>
      <c r="GR111" s="142"/>
      <c r="GS111" s="142"/>
      <c r="GT111" s="142"/>
      <c r="GU111" s="142"/>
      <c r="GV111" s="142"/>
      <c r="GW111" s="142"/>
      <c r="GX111" s="142"/>
      <c r="GY111" s="142"/>
      <c r="GZ111" s="142"/>
      <c r="HA111" s="142"/>
      <c r="HB111" s="142"/>
      <c r="HC111" s="142"/>
      <c r="HD111" s="142"/>
      <c r="HE111" s="142"/>
      <c r="HF111" s="142"/>
      <c r="HG111" s="142"/>
      <c r="HH111" s="142"/>
      <c r="HI111" s="142"/>
      <c r="HJ111" s="142"/>
      <c r="HK111" s="142"/>
      <c r="HL111" s="142"/>
      <c r="HM111" s="142"/>
      <c r="HN111" s="152"/>
      <c r="HO111" s="152"/>
      <c r="HP111" s="152"/>
      <c r="HQ111" s="152"/>
      <c r="HR111" s="152"/>
      <c r="HS111" s="152"/>
      <c r="HT111" s="152"/>
      <c r="HU111" s="152"/>
      <c r="HV111" s="152"/>
      <c r="HW111" s="152"/>
      <c r="HX111" s="152"/>
      <c r="HY111" s="152"/>
      <c r="HZ111" s="152"/>
      <c r="IA111" s="152"/>
      <c r="IB111" s="152"/>
      <c r="IC111" s="152"/>
      <c r="ID111" s="152"/>
      <c r="IE111" s="152"/>
      <c r="IF111" s="152"/>
      <c r="IG111" s="152"/>
      <c r="IH111" s="152"/>
      <c r="II111" s="152"/>
      <c r="IJ111" s="152"/>
      <c r="IK111" s="152"/>
      <c r="IL111" s="152"/>
      <c r="IM111" s="152"/>
      <c r="IN111" s="152"/>
    </row>
    <row r="112" spans="1:248" s="94" customFormat="1">
      <c r="A112" s="224" t="s">
        <v>90</v>
      </c>
      <c r="B112" s="225"/>
      <c r="C112" s="225"/>
      <c r="D112" s="225"/>
      <c r="E112" s="226"/>
      <c r="F112" s="172"/>
      <c r="G112" s="173"/>
      <c r="H112" s="172"/>
      <c r="I112" s="139">
        <v>8173.3</v>
      </c>
      <c r="J112" s="139">
        <v>8173.3</v>
      </c>
      <c r="K112" s="139">
        <v>8173.3</v>
      </c>
      <c r="L112" s="139">
        <v>2705</v>
      </c>
      <c r="M112" s="139">
        <v>1333</v>
      </c>
      <c r="N112" s="139">
        <v>546.6</v>
      </c>
      <c r="O112" s="139">
        <v>1401.9</v>
      </c>
      <c r="P112" s="139">
        <v>666.8</v>
      </c>
      <c r="Q112" s="139">
        <v>1150</v>
      </c>
      <c r="R112" s="138">
        <v>370</v>
      </c>
      <c r="S112" s="138"/>
      <c r="T112" s="145"/>
      <c r="U112" s="142"/>
      <c r="V112" s="142"/>
      <c r="W112" s="142"/>
      <c r="X112" s="142"/>
      <c r="Y112" s="142"/>
      <c r="Z112" s="142"/>
      <c r="AA112" s="142"/>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44"/>
      <c r="BZ112" s="144"/>
      <c r="CA112" s="144"/>
      <c r="CB112" s="144"/>
      <c r="CC112" s="144"/>
      <c r="CD112" s="144"/>
      <c r="CE112" s="144"/>
      <c r="CF112" s="144"/>
      <c r="CG112" s="144"/>
      <c r="CH112" s="144"/>
      <c r="CI112" s="144"/>
      <c r="CJ112" s="144"/>
      <c r="CK112" s="144"/>
      <c r="CL112" s="144"/>
      <c r="CM112" s="144"/>
      <c r="CN112" s="144"/>
      <c r="CO112" s="144"/>
      <c r="CP112" s="144"/>
      <c r="CQ112" s="144"/>
      <c r="CR112" s="144"/>
      <c r="CS112" s="144"/>
      <c r="CT112" s="144"/>
      <c r="CU112" s="144"/>
      <c r="CV112" s="144"/>
      <c r="CW112" s="144"/>
      <c r="CX112" s="144"/>
      <c r="CY112" s="144"/>
      <c r="CZ112" s="144"/>
      <c r="DA112" s="144"/>
      <c r="DB112" s="144"/>
      <c r="DC112" s="144"/>
      <c r="DD112" s="144"/>
      <c r="DE112" s="144"/>
      <c r="DF112" s="144"/>
      <c r="DG112" s="144"/>
      <c r="DH112" s="144"/>
      <c r="DI112" s="144"/>
      <c r="DJ112" s="144"/>
      <c r="DK112" s="144"/>
      <c r="DL112" s="144"/>
      <c r="DM112" s="144"/>
      <c r="DN112" s="144"/>
      <c r="DO112" s="144"/>
      <c r="DP112" s="144"/>
      <c r="DQ112" s="144"/>
      <c r="DR112" s="144"/>
      <c r="DS112" s="144"/>
      <c r="DT112" s="144"/>
      <c r="DU112" s="144"/>
      <c r="DV112" s="144"/>
      <c r="DW112" s="144"/>
      <c r="DX112" s="144"/>
      <c r="DY112" s="144"/>
      <c r="DZ112" s="144"/>
      <c r="EA112" s="144"/>
      <c r="EB112" s="144"/>
      <c r="EC112" s="144"/>
      <c r="ED112" s="144"/>
      <c r="EE112" s="144"/>
      <c r="EF112" s="144"/>
      <c r="EG112" s="144"/>
      <c r="EH112" s="144"/>
      <c r="EI112" s="144"/>
      <c r="EJ112" s="144"/>
      <c r="EK112" s="144"/>
      <c r="EL112" s="144"/>
      <c r="EM112" s="144"/>
      <c r="EN112" s="144"/>
      <c r="EO112" s="144"/>
      <c r="EP112" s="144"/>
      <c r="EQ112" s="144"/>
      <c r="ER112" s="144"/>
      <c r="ES112" s="144"/>
      <c r="ET112" s="144"/>
      <c r="EU112" s="144"/>
      <c r="EV112" s="144"/>
      <c r="EW112" s="144"/>
      <c r="EX112" s="144"/>
      <c r="EY112" s="144"/>
      <c r="EZ112" s="144"/>
      <c r="FA112" s="144"/>
      <c r="FB112" s="144"/>
      <c r="FC112" s="144"/>
      <c r="FD112" s="144"/>
      <c r="FE112" s="144"/>
      <c r="FF112" s="144"/>
      <c r="FG112" s="144"/>
      <c r="FH112" s="144"/>
      <c r="FI112" s="144"/>
      <c r="FJ112" s="144"/>
      <c r="FK112" s="144"/>
      <c r="FL112" s="144"/>
      <c r="FM112" s="144"/>
      <c r="FN112" s="144"/>
      <c r="FO112" s="144"/>
      <c r="FP112" s="144"/>
      <c r="FQ112" s="144"/>
      <c r="FR112" s="144"/>
      <c r="FS112" s="144"/>
      <c r="FT112" s="144"/>
      <c r="FU112" s="144"/>
      <c r="FV112" s="144"/>
      <c r="FW112" s="144"/>
      <c r="FX112" s="144"/>
      <c r="FY112" s="144"/>
      <c r="FZ112" s="144"/>
      <c r="GA112" s="144"/>
      <c r="GB112" s="144"/>
      <c r="GC112" s="144"/>
      <c r="GD112" s="144"/>
      <c r="GE112" s="144"/>
      <c r="GF112" s="144"/>
      <c r="GG112" s="144"/>
      <c r="GH112" s="144"/>
      <c r="GI112" s="144"/>
      <c r="GJ112" s="144"/>
      <c r="GK112" s="144"/>
      <c r="GL112" s="144"/>
      <c r="GM112" s="144"/>
      <c r="GN112" s="144"/>
      <c r="GO112" s="144"/>
      <c r="GP112" s="144"/>
      <c r="GQ112" s="144"/>
      <c r="GR112" s="144"/>
      <c r="GS112" s="144"/>
      <c r="GT112" s="144"/>
      <c r="GU112" s="144"/>
      <c r="GV112" s="144"/>
      <c r="GW112" s="144"/>
      <c r="GX112" s="144"/>
      <c r="GY112" s="144"/>
      <c r="GZ112" s="144"/>
      <c r="HA112" s="144"/>
      <c r="HB112" s="144"/>
      <c r="HC112" s="144"/>
      <c r="HD112" s="144"/>
      <c r="HE112" s="144"/>
      <c r="HF112" s="144"/>
      <c r="HG112" s="144"/>
      <c r="HH112" s="144"/>
      <c r="HI112" s="144"/>
      <c r="HJ112" s="144"/>
      <c r="HK112" s="144"/>
      <c r="HL112" s="144"/>
      <c r="HM112" s="144"/>
      <c r="HN112" s="153"/>
      <c r="HO112" s="153"/>
      <c r="HP112" s="153"/>
      <c r="HQ112" s="153"/>
      <c r="HR112" s="153"/>
      <c r="HS112" s="153"/>
      <c r="HT112" s="153"/>
      <c r="HU112" s="153"/>
      <c r="HV112" s="153"/>
      <c r="HW112" s="153"/>
      <c r="HX112" s="153"/>
      <c r="HY112" s="153"/>
      <c r="HZ112" s="153"/>
      <c r="IA112" s="153"/>
      <c r="IB112" s="153"/>
      <c r="IC112" s="153"/>
      <c r="ID112" s="153"/>
      <c r="IE112" s="153"/>
      <c r="IF112" s="153"/>
      <c r="IG112" s="153"/>
      <c r="IH112" s="153"/>
      <c r="II112" s="153"/>
      <c r="IJ112" s="153"/>
      <c r="IK112" s="153"/>
      <c r="IL112" s="153"/>
      <c r="IM112" s="153"/>
      <c r="IN112" s="153"/>
    </row>
    <row r="113" spans="1:248" s="93" customFormat="1">
      <c r="A113" s="224" t="s">
        <v>91</v>
      </c>
      <c r="B113" s="225"/>
      <c r="C113" s="225"/>
      <c r="D113" s="225"/>
      <c r="E113" s="226"/>
      <c r="F113" s="174"/>
      <c r="G113" s="146"/>
      <c r="H113" s="174"/>
      <c r="I113" s="139">
        <v>8173.3</v>
      </c>
      <c r="J113" s="139">
        <v>8173.3</v>
      </c>
      <c r="K113" s="139">
        <v>8173.3</v>
      </c>
      <c r="L113" s="139">
        <v>2705</v>
      </c>
      <c r="M113" s="139">
        <v>1333</v>
      </c>
      <c r="N113" s="139">
        <v>546.6</v>
      </c>
      <c r="O113" s="139">
        <v>1401.9</v>
      </c>
      <c r="P113" s="139">
        <v>666.8</v>
      </c>
      <c r="Q113" s="139">
        <v>1150</v>
      </c>
      <c r="R113" s="138">
        <v>370</v>
      </c>
      <c r="S113" s="139"/>
      <c r="T113" s="146"/>
      <c r="U113" s="147"/>
      <c r="V113" s="147"/>
      <c r="W113" s="147"/>
      <c r="X113" s="147"/>
      <c r="Y113" s="147"/>
      <c r="Z113" s="147"/>
      <c r="AA113" s="147"/>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c r="CI113" s="142"/>
      <c r="CJ113" s="142"/>
      <c r="CK113" s="142"/>
      <c r="CL113" s="142"/>
      <c r="CM113" s="142"/>
      <c r="CN113" s="142"/>
      <c r="CO113" s="142"/>
      <c r="CP113" s="142"/>
      <c r="CQ113" s="142"/>
      <c r="CR113" s="142"/>
      <c r="CS113" s="142"/>
      <c r="CT113" s="142"/>
      <c r="CU113" s="142"/>
      <c r="CV113" s="142"/>
      <c r="CW113" s="142"/>
      <c r="CX113" s="142"/>
      <c r="CY113" s="142"/>
      <c r="CZ113" s="142"/>
      <c r="DA113" s="142"/>
      <c r="DB113" s="142"/>
      <c r="DC113" s="142"/>
      <c r="DD113" s="142"/>
      <c r="DE113" s="142"/>
      <c r="DF113" s="142"/>
      <c r="DG113" s="142"/>
      <c r="DH113" s="142"/>
      <c r="DI113" s="142"/>
      <c r="DJ113" s="142"/>
      <c r="DK113" s="142"/>
      <c r="DL113" s="142"/>
      <c r="DM113" s="142"/>
      <c r="DN113" s="142"/>
      <c r="DO113" s="142"/>
      <c r="DP113" s="142"/>
      <c r="DQ113" s="142"/>
      <c r="DR113" s="142"/>
      <c r="DS113" s="142"/>
      <c r="DT113" s="142"/>
      <c r="DU113" s="142"/>
      <c r="DV113" s="142"/>
      <c r="DW113" s="142"/>
      <c r="DX113" s="142"/>
      <c r="DY113" s="142"/>
      <c r="DZ113" s="142"/>
      <c r="EA113" s="142"/>
      <c r="EB113" s="142"/>
      <c r="EC113" s="142"/>
      <c r="ED113" s="142"/>
      <c r="EE113" s="142"/>
      <c r="EF113" s="142"/>
      <c r="EG113" s="142"/>
      <c r="EH113" s="142"/>
      <c r="EI113" s="142"/>
      <c r="EJ113" s="142"/>
      <c r="EK113" s="142"/>
      <c r="EL113" s="142"/>
      <c r="EM113" s="142"/>
      <c r="EN113" s="142"/>
      <c r="EO113" s="142"/>
      <c r="EP113" s="142"/>
      <c r="EQ113" s="142"/>
      <c r="ER113" s="142"/>
      <c r="ES113" s="142"/>
      <c r="ET113" s="142"/>
      <c r="EU113" s="142"/>
      <c r="EV113" s="142"/>
      <c r="EW113" s="142"/>
      <c r="EX113" s="142"/>
      <c r="EY113" s="142"/>
      <c r="EZ113" s="142"/>
      <c r="FA113" s="142"/>
      <c r="FB113" s="142"/>
      <c r="FC113" s="142"/>
      <c r="FD113" s="142"/>
      <c r="FE113" s="142"/>
      <c r="FF113" s="142"/>
      <c r="FG113" s="142"/>
      <c r="FH113" s="142"/>
      <c r="FI113" s="142"/>
      <c r="FJ113" s="142"/>
      <c r="FK113" s="142"/>
      <c r="FL113" s="142"/>
      <c r="FM113" s="142"/>
      <c r="FN113" s="142"/>
      <c r="FO113" s="142"/>
      <c r="FP113" s="142"/>
      <c r="FQ113" s="142"/>
      <c r="FR113" s="142"/>
      <c r="FS113" s="142"/>
      <c r="FT113" s="142"/>
      <c r="FU113" s="142"/>
      <c r="FV113" s="142"/>
      <c r="FW113" s="142"/>
      <c r="FX113" s="142"/>
      <c r="FY113" s="142"/>
      <c r="FZ113" s="142"/>
      <c r="GA113" s="142"/>
      <c r="GB113" s="142"/>
      <c r="GC113" s="142"/>
      <c r="GD113" s="142"/>
      <c r="GE113" s="142"/>
      <c r="GF113" s="142"/>
      <c r="GG113" s="142"/>
      <c r="GH113" s="142"/>
      <c r="GI113" s="142"/>
      <c r="GJ113" s="142"/>
      <c r="GK113" s="142"/>
      <c r="GL113" s="142"/>
      <c r="GM113" s="142"/>
      <c r="GN113" s="142"/>
      <c r="GO113" s="142"/>
      <c r="GP113" s="142"/>
      <c r="GQ113" s="142"/>
      <c r="GR113" s="142"/>
      <c r="GS113" s="142"/>
      <c r="GT113" s="142"/>
      <c r="GU113" s="142"/>
      <c r="GV113" s="142"/>
      <c r="GW113" s="142"/>
      <c r="GX113" s="142"/>
      <c r="GY113" s="142"/>
      <c r="GZ113" s="142"/>
      <c r="HA113" s="142"/>
      <c r="HB113" s="142"/>
      <c r="HC113" s="142"/>
      <c r="HD113" s="142"/>
      <c r="HE113" s="142"/>
      <c r="HF113" s="142"/>
      <c r="HG113" s="142"/>
      <c r="HH113" s="142"/>
      <c r="HI113" s="142"/>
      <c r="HJ113" s="142"/>
      <c r="HK113" s="142"/>
      <c r="HL113" s="142"/>
      <c r="HM113" s="142"/>
      <c r="HN113" s="152"/>
      <c r="HO113" s="152"/>
      <c r="HP113" s="152"/>
      <c r="HQ113" s="152"/>
      <c r="HR113" s="152"/>
      <c r="HS113" s="152"/>
      <c r="HT113" s="152"/>
      <c r="HU113" s="152"/>
      <c r="HV113" s="152"/>
      <c r="HW113" s="152"/>
      <c r="HX113" s="152"/>
      <c r="HY113" s="152"/>
      <c r="HZ113" s="152"/>
      <c r="IA113" s="152"/>
      <c r="IB113" s="152"/>
      <c r="IC113" s="152"/>
      <c r="ID113" s="152"/>
      <c r="IE113" s="152"/>
      <c r="IF113" s="152"/>
      <c r="IG113" s="152"/>
      <c r="IH113" s="152"/>
      <c r="II113" s="152"/>
      <c r="IJ113" s="152"/>
      <c r="IK113" s="152"/>
      <c r="IL113" s="152"/>
      <c r="IM113" s="152"/>
      <c r="IN113" s="152"/>
    </row>
    <row r="114" spans="1:248" s="88" customFormat="1">
      <c r="A114" s="215">
        <v>1</v>
      </c>
      <c r="B114" s="227" t="s">
        <v>106</v>
      </c>
      <c r="C114" s="227"/>
      <c r="D114" s="227"/>
      <c r="E114" s="227"/>
      <c r="F114" s="175"/>
      <c r="G114" s="148"/>
      <c r="H114" s="174"/>
      <c r="I114" s="139">
        <v>8173.3</v>
      </c>
      <c r="J114" s="139">
        <v>8173.3</v>
      </c>
      <c r="K114" s="139">
        <v>8173.3</v>
      </c>
      <c r="L114" s="139">
        <v>2705</v>
      </c>
      <c r="M114" s="139">
        <v>1333</v>
      </c>
      <c r="N114" s="139">
        <v>546.6</v>
      </c>
      <c r="O114" s="139">
        <v>1401.9</v>
      </c>
      <c r="P114" s="139">
        <v>666.8</v>
      </c>
      <c r="Q114" s="139">
        <v>1150</v>
      </c>
      <c r="R114" s="138">
        <v>370</v>
      </c>
      <c r="S114" s="137"/>
      <c r="T114" s="148"/>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c r="CM114" s="147"/>
      <c r="CN114" s="147"/>
      <c r="CO114" s="147"/>
      <c r="CP114" s="147"/>
      <c r="CQ114" s="147"/>
      <c r="CR114" s="147"/>
      <c r="CS114" s="147"/>
      <c r="CT114" s="147"/>
      <c r="CU114" s="147"/>
      <c r="CV114" s="147"/>
      <c r="CW114" s="147"/>
      <c r="CX114" s="147"/>
      <c r="CY114" s="147"/>
      <c r="CZ114" s="147"/>
      <c r="DA114" s="147"/>
      <c r="DB114" s="147"/>
      <c r="DC114" s="147"/>
      <c r="DD114" s="147"/>
      <c r="DE114" s="147"/>
      <c r="DF114" s="147"/>
      <c r="DG114" s="147"/>
      <c r="DH114" s="147"/>
      <c r="DI114" s="147"/>
      <c r="DJ114" s="147"/>
      <c r="DK114" s="147"/>
      <c r="DL114" s="147"/>
      <c r="DM114" s="147"/>
      <c r="DN114" s="147"/>
      <c r="DO114" s="147"/>
      <c r="DP114" s="147"/>
      <c r="DQ114" s="147"/>
      <c r="DR114" s="147"/>
      <c r="DS114" s="147"/>
      <c r="DT114" s="147"/>
      <c r="DU114" s="147"/>
      <c r="DV114" s="147"/>
      <c r="DW114" s="147"/>
      <c r="DX114" s="147"/>
      <c r="DY114" s="147"/>
      <c r="DZ114" s="147"/>
      <c r="EA114" s="147"/>
      <c r="EB114" s="147"/>
      <c r="EC114" s="147"/>
      <c r="ED114" s="147"/>
      <c r="EE114" s="147"/>
      <c r="EF114" s="147"/>
      <c r="EG114" s="147"/>
      <c r="EH114" s="147"/>
      <c r="EI114" s="147"/>
      <c r="EJ114" s="147"/>
      <c r="EK114" s="147"/>
      <c r="EL114" s="147"/>
      <c r="EM114" s="147"/>
      <c r="EN114" s="147"/>
      <c r="EO114" s="147"/>
      <c r="EP114" s="147"/>
      <c r="EQ114" s="147"/>
      <c r="ER114" s="147"/>
      <c r="ES114" s="147"/>
      <c r="ET114" s="147"/>
      <c r="EU114" s="147"/>
      <c r="EV114" s="147"/>
      <c r="EW114" s="147"/>
      <c r="EX114" s="147"/>
      <c r="EY114" s="147"/>
      <c r="EZ114" s="147"/>
      <c r="FA114" s="147"/>
      <c r="FB114" s="147"/>
      <c r="FC114" s="147"/>
      <c r="FD114" s="147"/>
      <c r="FE114" s="147"/>
      <c r="FF114" s="147"/>
      <c r="FG114" s="147"/>
      <c r="FH114" s="147"/>
      <c r="FI114" s="147"/>
      <c r="FJ114" s="147"/>
      <c r="FK114" s="147"/>
      <c r="FL114" s="147"/>
      <c r="FM114" s="147"/>
      <c r="FN114" s="147"/>
      <c r="FO114" s="147"/>
      <c r="FP114" s="147"/>
      <c r="FQ114" s="147"/>
      <c r="FR114" s="147"/>
      <c r="FS114" s="147"/>
      <c r="FT114" s="147"/>
      <c r="FU114" s="147"/>
      <c r="FV114" s="147"/>
      <c r="FW114" s="147"/>
      <c r="FX114" s="147"/>
      <c r="FY114" s="147"/>
      <c r="FZ114" s="147"/>
      <c r="GA114" s="147"/>
      <c r="GB114" s="147"/>
      <c r="GC114" s="147"/>
      <c r="GD114" s="147"/>
      <c r="GE114" s="147"/>
      <c r="GF114" s="147"/>
      <c r="GG114" s="147"/>
      <c r="GH114" s="147"/>
      <c r="GI114" s="147"/>
      <c r="GJ114" s="147"/>
      <c r="GK114" s="147"/>
      <c r="GL114" s="147"/>
      <c r="GM114" s="147"/>
      <c r="GN114" s="147"/>
      <c r="GO114" s="147"/>
      <c r="GP114" s="147"/>
      <c r="GQ114" s="147"/>
      <c r="GR114" s="147"/>
      <c r="GS114" s="147"/>
      <c r="GT114" s="147"/>
      <c r="GU114" s="147"/>
      <c r="GV114" s="147"/>
      <c r="GW114" s="147"/>
      <c r="GX114" s="147"/>
      <c r="GY114" s="147"/>
      <c r="GZ114" s="147"/>
      <c r="HA114" s="147"/>
      <c r="HB114" s="147"/>
      <c r="HC114" s="147"/>
      <c r="HD114" s="147"/>
      <c r="HE114" s="147"/>
      <c r="HF114" s="147"/>
      <c r="HG114" s="147"/>
      <c r="HH114" s="147"/>
      <c r="HI114" s="147"/>
      <c r="HJ114" s="147"/>
      <c r="HK114" s="147"/>
      <c r="HL114" s="147"/>
      <c r="HM114" s="147"/>
      <c r="HN114" s="154"/>
      <c r="HO114" s="154"/>
      <c r="HP114" s="154"/>
      <c r="HQ114" s="154"/>
      <c r="HR114" s="154"/>
      <c r="HS114" s="154"/>
      <c r="HT114" s="154"/>
      <c r="HU114" s="154"/>
      <c r="HV114" s="154"/>
      <c r="HW114" s="154"/>
      <c r="HX114" s="154"/>
      <c r="HY114" s="154"/>
      <c r="HZ114" s="154"/>
      <c r="IA114" s="154"/>
      <c r="IB114" s="154"/>
      <c r="IC114" s="154"/>
      <c r="ID114" s="154"/>
      <c r="IE114" s="154"/>
      <c r="IF114" s="154"/>
      <c r="IG114" s="154"/>
      <c r="IH114" s="154"/>
      <c r="II114" s="154"/>
      <c r="IJ114" s="154"/>
      <c r="IK114" s="154"/>
      <c r="IL114" s="154"/>
      <c r="IM114" s="154"/>
      <c r="IN114" s="154"/>
    </row>
    <row r="115" spans="1:248" s="88" customFormat="1">
      <c r="A115" s="215"/>
      <c r="B115" s="234" t="s">
        <v>35</v>
      </c>
      <c r="C115" s="234"/>
      <c r="D115" s="234"/>
      <c r="E115" s="234"/>
      <c r="F115" s="175"/>
      <c r="G115" s="148"/>
      <c r="H115" s="174"/>
      <c r="I115" s="139">
        <v>8173.3</v>
      </c>
      <c r="J115" s="139">
        <v>8173.3</v>
      </c>
      <c r="K115" s="139">
        <v>8173.3</v>
      </c>
      <c r="L115" s="139">
        <v>2705</v>
      </c>
      <c r="M115" s="139">
        <v>1333</v>
      </c>
      <c r="N115" s="139">
        <v>546.6</v>
      </c>
      <c r="O115" s="139">
        <v>1401.9</v>
      </c>
      <c r="P115" s="139">
        <v>666.8</v>
      </c>
      <c r="Q115" s="139">
        <v>1150</v>
      </c>
      <c r="R115" s="138">
        <v>370</v>
      </c>
      <c r="S115" s="137"/>
      <c r="T115" s="148"/>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c r="CM115" s="147"/>
      <c r="CN115" s="147"/>
      <c r="CO115" s="147"/>
      <c r="CP115" s="147"/>
      <c r="CQ115" s="147"/>
      <c r="CR115" s="147"/>
      <c r="CS115" s="147"/>
      <c r="CT115" s="147"/>
      <c r="CU115" s="147"/>
      <c r="CV115" s="147"/>
      <c r="CW115" s="147"/>
      <c r="CX115" s="147"/>
      <c r="CY115" s="147"/>
      <c r="CZ115" s="147"/>
      <c r="DA115" s="147"/>
      <c r="DB115" s="147"/>
      <c r="DC115" s="147"/>
      <c r="DD115" s="147"/>
      <c r="DE115" s="147"/>
      <c r="DF115" s="147"/>
      <c r="DG115" s="147"/>
      <c r="DH115" s="147"/>
      <c r="DI115" s="147"/>
      <c r="DJ115" s="147"/>
      <c r="DK115" s="147"/>
      <c r="DL115" s="147"/>
      <c r="DM115" s="147"/>
      <c r="DN115" s="147"/>
      <c r="DO115" s="147"/>
      <c r="DP115" s="147"/>
      <c r="DQ115" s="147"/>
      <c r="DR115" s="147"/>
      <c r="DS115" s="147"/>
      <c r="DT115" s="147"/>
      <c r="DU115" s="147"/>
      <c r="DV115" s="147"/>
      <c r="DW115" s="147"/>
      <c r="DX115" s="147"/>
      <c r="DY115" s="147"/>
      <c r="DZ115" s="147"/>
      <c r="EA115" s="147"/>
      <c r="EB115" s="147"/>
      <c r="EC115" s="147"/>
      <c r="ED115" s="147"/>
      <c r="EE115" s="147"/>
      <c r="EF115" s="147"/>
      <c r="EG115" s="147"/>
      <c r="EH115" s="147"/>
      <c r="EI115" s="147"/>
      <c r="EJ115" s="147"/>
      <c r="EK115" s="147"/>
      <c r="EL115" s="147"/>
      <c r="EM115" s="147"/>
      <c r="EN115" s="147"/>
      <c r="EO115" s="147"/>
      <c r="EP115" s="147"/>
      <c r="EQ115" s="147"/>
      <c r="ER115" s="147"/>
      <c r="ES115" s="147"/>
      <c r="ET115" s="147"/>
      <c r="EU115" s="147"/>
      <c r="EV115" s="147"/>
      <c r="EW115" s="147"/>
      <c r="EX115" s="147"/>
      <c r="EY115" s="147"/>
      <c r="EZ115" s="147"/>
      <c r="FA115" s="147"/>
      <c r="FB115" s="147"/>
      <c r="FC115" s="147"/>
      <c r="FD115" s="147"/>
      <c r="FE115" s="147"/>
      <c r="FF115" s="147"/>
      <c r="FG115" s="147"/>
      <c r="FH115" s="147"/>
      <c r="FI115" s="147"/>
      <c r="FJ115" s="147"/>
      <c r="FK115" s="147"/>
      <c r="FL115" s="147"/>
      <c r="FM115" s="147"/>
      <c r="FN115" s="147"/>
      <c r="FO115" s="147"/>
      <c r="FP115" s="147"/>
      <c r="FQ115" s="147"/>
      <c r="FR115" s="147"/>
      <c r="FS115" s="147"/>
      <c r="FT115" s="147"/>
      <c r="FU115" s="147"/>
      <c r="FV115" s="147"/>
      <c r="FW115" s="147"/>
      <c r="FX115" s="147"/>
      <c r="FY115" s="147"/>
      <c r="FZ115" s="147"/>
      <c r="GA115" s="147"/>
      <c r="GB115" s="147"/>
      <c r="GC115" s="147"/>
      <c r="GD115" s="147"/>
      <c r="GE115" s="147"/>
      <c r="GF115" s="147"/>
      <c r="GG115" s="147"/>
      <c r="GH115" s="147"/>
      <c r="GI115" s="147"/>
      <c r="GJ115" s="147"/>
      <c r="GK115" s="147"/>
      <c r="GL115" s="147"/>
      <c r="GM115" s="147"/>
      <c r="GN115" s="147"/>
      <c r="GO115" s="147"/>
      <c r="GP115" s="147"/>
      <c r="GQ115" s="147"/>
      <c r="GR115" s="147"/>
      <c r="GS115" s="147"/>
      <c r="GT115" s="147"/>
      <c r="GU115" s="147"/>
      <c r="GV115" s="147"/>
      <c r="GW115" s="147"/>
      <c r="GX115" s="147"/>
      <c r="GY115" s="147"/>
      <c r="GZ115" s="147"/>
      <c r="HA115" s="147"/>
      <c r="HB115" s="147"/>
      <c r="HC115" s="147"/>
      <c r="HD115" s="147"/>
      <c r="HE115" s="147"/>
      <c r="HF115" s="147"/>
      <c r="HG115" s="147"/>
      <c r="HH115" s="147"/>
      <c r="HI115" s="147"/>
      <c r="HJ115" s="147"/>
      <c r="HK115" s="147"/>
      <c r="HL115" s="147"/>
      <c r="HM115" s="147"/>
      <c r="HN115" s="154"/>
      <c r="HO115" s="154"/>
      <c r="HP115" s="154"/>
      <c r="HQ115" s="154"/>
      <c r="HR115" s="154"/>
      <c r="HS115" s="154"/>
      <c r="HT115" s="154"/>
      <c r="HU115" s="154"/>
      <c r="HV115" s="154"/>
      <c r="HW115" s="154"/>
      <c r="HX115" s="154"/>
      <c r="HY115" s="154"/>
      <c r="HZ115" s="154"/>
      <c r="IA115" s="154"/>
      <c r="IB115" s="154"/>
      <c r="IC115" s="154"/>
      <c r="ID115" s="154"/>
      <c r="IE115" s="154"/>
      <c r="IF115" s="154"/>
      <c r="IG115" s="154"/>
      <c r="IH115" s="154"/>
      <c r="II115" s="154"/>
      <c r="IJ115" s="154"/>
      <c r="IK115" s="154"/>
      <c r="IL115" s="154"/>
      <c r="IM115" s="154"/>
      <c r="IN115" s="154"/>
    </row>
    <row r="116" spans="1:248">
      <c r="A116" s="140">
        <v>2</v>
      </c>
      <c r="B116" s="235" t="s">
        <v>108</v>
      </c>
      <c r="C116" s="235"/>
      <c r="D116" s="235"/>
      <c r="E116" s="235"/>
      <c r="F116" s="180"/>
      <c r="G116" s="151"/>
      <c r="H116" s="140"/>
      <c r="I116" s="141"/>
      <c r="J116" s="141"/>
      <c r="K116" s="140"/>
      <c r="L116" s="141"/>
      <c r="M116" s="141"/>
      <c r="N116" s="141"/>
      <c r="O116" s="141"/>
      <c r="P116" s="141"/>
      <c r="Q116" s="141"/>
      <c r="R116" s="185"/>
      <c r="S116" s="141"/>
      <c r="T116" s="151"/>
    </row>
  </sheetData>
  <mergeCells count="136">
    <mergeCell ref="A1:D1"/>
    <mergeCell ref="A2:S2"/>
    <mergeCell ref="A6:E6"/>
    <mergeCell ref="A7:E7"/>
    <mergeCell ref="A8:E8"/>
    <mergeCell ref="A9:E9"/>
    <mergeCell ref="A10:E10"/>
    <mergeCell ref="B11:E11"/>
    <mergeCell ref="B12:E12"/>
    <mergeCell ref="A4:A5"/>
    <mergeCell ref="A11:A18"/>
    <mergeCell ref="O4:O5"/>
    <mergeCell ref="P4:P5"/>
    <mergeCell ref="Q4:Q5"/>
    <mergeCell ref="R4:R5"/>
    <mergeCell ref="S4:S5"/>
    <mergeCell ref="B13:E13"/>
    <mergeCell ref="B14:E14"/>
    <mergeCell ref="B15:E15"/>
    <mergeCell ref="B16:E16"/>
    <mergeCell ref="B17:E17"/>
    <mergeCell ref="B18:E18"/>
    <mergeCell ref="B19:E19"/>
    <mergeCell ref="B20:E20"/>
    <mergeCell ref="C21:E21"/>
    <mergeCell ref="C33:E33"/>
    <mergeCell ref="C34:E34"/>
    <mergeCell ref="C35:E35"/>
    <mergeCell ref="C36:E36"/>
    <mergeCell ref="B37:E37"/>
    <mergeCell ref="B38:E38"/>
    <mergeCell ref="B39:E39"/>
    <mergeCell ref="D22:E22"/>
    <mergeCell ref="D23:E23"/>
    <mergeCell ref="D24:E24"/>
    <mergeCell ref="D25:E25"/>
    <mergeCell ref="D26:E26"/>
    <mergeCell ref="D27:E27"/>
    <mergeCell ref="D28:E28"/>
    <mergeCell ref="D29:E29"/>
    <mergeCell ref="D30:E30"/>
    <mergeCell ref="A82:E82"/>
    <mergeCell ref="A83:E83"/>
    <mergeCell ref="A84:E84"/>
    <mergeCell ref="B85:E85"/>
    <mergeCell ref="B86:E86"/>
    <mergeCell ref="B87:E87"/>
    <mergeCell ref="B88:E88"/>
    <mergeCell ref="B89:E89"/>
    <mergeCell ref="B49:E49"/>
    <mergeCell ref="B50:E50"/>
    <mergeCell ref="B51:E51"/>
    <mergeCell ref="B52:E52"/>
    <mergeCell ref="B53:E53"/>
    <mergeCell ref="B54:E54"/>
    <mergeCell ref="B55:E55"/>
    <mergeCell ref="B56:E56"/>
    <mergeCell ref="B57:E57"/>
    <mergeCell ref="B90:E90"/>
    <mergeCell ref="B91:E91"/>
    <mergeCell ref="B92:E92"/>
    <mergeCell ref="B93:E93"/>
    <mergeCell ref="B94:E94"/>
    <mergeCell ref="B95:E95"/>
    <mergeCell ref="B96:E96"/>
    <mergeCell ref="B97:E97"/>
    <mergeCell ref="B98:E98"/>
    <mergeCell ref="B114:E114"/>
    <mergeCell ref="B115:E115"/>
    <mergeCell ref="B116:E116"/>
    <mergeCell ref="B99:E99"/>
    <mergeCell ref="B100:E100"/>
    <mergeCell ref="B101:E101"/>
    <mergeCell ref="B102:E102"/>
    <mergeCell ref="B103:E103"/>
    <mergeCell ref="B104:E104"/>
    <mergeCell ref="B105:E105"/>
    <mergeCell ref="A106:E106"/>
    <mergeCell ref="A107:E107"/>
    <mergeCell ref="A19:A20"/>
    <mergeCell ref="A21:A32"/>
    <mergeCell ref="A33:A36"/>
    <mergeCell ref="A37:A38"/>
    <mergeCell ref="A39:A40"/>
    <mergeCell ref="A41:A42"/>
    <mergeCell ref="A43:A44"/>
    <mergeCell ref="A45:A46"/>
    <mergeCell ref="A47:A48"/>
    <mergeCell ref="A95:A96"/>
    <mergeCell ref="A98:A99"/>
    <mergeCell ref="A100:A101"/>
    <mergeCell ref="A102:A103"/>
    <mergeCell ref="A104:A105"/>
    <mergeCell ref="A109:A110"/>
    <mergeCell ref="A114:A115"/>
    <mergeCell ref="B21:B32"/>
    <mergeCell ref="B33:B36"/>
    <mergeCell ref="A50:A51"/>
    <mergeCell ref="A52:A53"/>
    <mergeCell ref="A54:A55"/>
    <mergeCell ref="A57:A58"/>
    <mergeCell ref="A59:A81"/>
    <mergeCell ref="A85:A88"/>
    <mergeCell ref="A89:A90"/>
    <mergeCell ref="A91:A92"/>
    <mergeCell ref="A93:A94"/>
    <mergeCell ref="A108:E108"/>
    <mergeCell ref="B109:E109"/>
    <mergeCell ref="B110:E110"/>
    <mergeCell ref="A111:E111"/>
    <mergeCell ref="A112:E112"/>
    <mergeCell ref="A113:E113"/>
    <mergeCell ref="T4:T5"/>
    <mergeCell ref="B59:D81"/>
    <mergeCell ref="B4:E5"/>
    <mergeCell ref="C22:C30"/>
    <mergeCell ref="F4:F5"/>
    <mergeCell ref="G4:G5"/>
    <mergeCell ref="H4:H5"/>
    <mergeCell ref="I4:I5"/>
    <mergeCell ref="K4:K5"/>
    <mergeCell ref="L4:L5"/>
    <mergeCell ref="M4:M5"/>
    <mergeCell ref="N4:N5"/>
    <mergeCell ref="B58:E58"/>
    <mergeCell ref="B40:E40"/>
    <mergeCell ref="B41:E41"/>
    <mergeCell ref="B42:E42"/>
    <mergeCell ref="B43:E43"/>
    <mergeCell ref="B44:E44"/>
    <mergeCell ref="B45:E45"/>
    <mergeCell ref="B46:E46"/>
    <mergeCell ref="B47:E47"/>
    <mergeCell ref="B48:E48"/>
    <mergeCell ref="C31:E31"/>
    <mergeCell ref="C32:E32"/>
  </mergeCells>
  <phoneticPr fontId="15" type="noConversion"/>
  <printOptions horizontalCentered="1"/>
  <pageMargins left="0.51180555555555596" right="0.51180555555555596" top="0.74791666666666701" bottom="0.74791666666666701" header="0.31388888888888899" footer="0.31388888888888899"/>
  <pageSetup paperSize="9" scale="57"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IC116"/>
  <sheetViews>
    <sheetView zoomScale="130" zoomScaleNormal="130" workbookViewId="0">
      <pane xSplit="5" ySplit="5" topLeftCell="F81" activePane="bottomRight" state="frozen"/>
      <selection pane="topRight"/>
      <selection pane="bottomLeft"/>
      <selection pane="bottomRight" activeCell="B87" sqref="B87:E87"/>
    </sheetView>
  </sheetViews>
  <sheetFormatPr defaultColWidth="9" defaultRowHeight="13"/>
  <cols>
    <col min="1" max="1" width="5.453125" style="95" customWidth="1"/>
    <col min="2" max="2" width="6.26953125" style="96" customWidth="1"/>
    <col min="3" max="3" width="7.26953125" style="95" customWidth="1"/>
    <col min="4" max="4" width="9" style="95"/>
    <col min="5" max="5" width="18.90625" style="95" customWidth="1"/>
    <col min="6" max="6" width="13.08984375" style="97" customWidth="1"/>
    <col min="7" max="7" width="12.90625" style="97" customWidth="1"/>
    <col min="8" max="8" width="14.26953125" style="97" customWidth="1"/>
    <col min="9" max="9" width="9.36328125" style="98" customWidth="1"/>
    <col min="10" max="11" width="12.7265625" style="95" customWidth="1"/>
    <col min="12" max="12" width="11.6328125" style="95" customWidth="1"/>
    <col min="13" max="13" width="12.7265625" style="95" customWidth="1"/>
    <col min="14" max="14" width="10.453125" style="95" customWidth="1"/>
    <col min="15" max="15" width="11.6328125" style="95" customWidth="1"/>
    <col min="16" max="16384" width="9" style="95"/>
  </cols>
  <sheetData>
    <row r="1" spans="1:11" s="88" customFormat="1">
      <c r="A1" s="249" t="s">
        <v>0</v>
      </c>
      <c r="B1" s="249"/>
      <c r="C1" s="249"/>
      <c r="D1" s="249"/>
      <c r="F1" s="100"/>
      <c r="G1" s="100"/>
      <c r="H1" s="100"/>
      <c r="I1" s="122"/>
    </row>
    <row r="2" spans="1:11" s="89" customFormat="1" ht="23">
      <c r="A2" s="250" t="s">
        <v>1</v>
      </c>
      <c r="B2" s="250"/>
      <c r="C2" s="250"/>
      <c r="D2" s="250"/>
      <c r="E2" s="250"/>
      <c r="F2" s="250"/>
      <c r="G2" s="250"/>
      <c r="H2" s="250"/>
      <c r="I2" s="123"/>
    </row>
    <row r="3" spans="1:11" s="90" customFormat="1" ht="23">
      <c r="A3" s="101"/>
      <c r="B3" s="101"/>
      <c r="C3" s="101"/>
      <c r="D3" s="101"/>
      <c r="E3" s="101"/>
      <c r="F3" s="101"/>
      <c r="G3" s="101"/>
      <c r="H3" s="101"/>
      <c r="I3" s="124" t="s">
        <v>2</v>
      </c>
    </row>
    <row r="4" spans="1:11" s="91" customFormat="1" ht="12" customHeight="1">
      <c r="A4" s="256" t="s">
        <v>3</v>
      </c>
      <c r="B4" s="205" t="s">
        <v>4</v>
      </c>
      <c r="C4" s="205"/>
      <c r="D4" s="205"/>
      <c r="E4" s="205"/>
      <c r="F4" s="203" t="s">
        <v>8</v>
      </c>
      <c r="G4" s="103" t="s">
        <v>9</v>
      </c>
      <c r="H4" s="203" t="s">
        <v>16</v>
      </c>
      <c r="I4" s="203" t="s">
        <v>19</v>
      </c>
    </row>
    <row r="5" spans="1:11" s="91" customFormat="1" ht="26">
      <c r="A5" s="256"/>
      <c r="B5" s="205"/>
      <c r="C5" s="205"/>
      <c r="D5" s="205"/>
      <c r="E5" s="205"/>
      <c r="F5" s="203"/>
      <c r="G5" s="103" t="s">
        <v>20</v>
      </c>
      <c r="H5" s="203"/>
      <c r="I5" s="203"/>
    </row>
    <row r="6" spans="1:11" s="91" customFormat="1">
      <c r="A6" s="251" t="s">
        <v>21</v>
      </c>
      <c r="B6" s="251"/>
      <c r="C6" s="251"/>
      <c r="D6" s="251"/>
      <c r="E6" s="251"/>
      <c r="F6" s="103"/>
      <c r="G6" s="103"/>
      <c r="H6" s="103"/>
      <c r="I6" s="125"/>
    </row>
    <row r="7" spans="1:11" s="91" customFormat="1">
      <c r="A7" s="251" t="s">
        <v>22</v>
      </c>
      <c r="B7" s="251"/>
      <c r="C7" s="251"/>
      <c r="D7" s="251"/>
      <c r="E7" s="251"/>
      <c r="F7" s="103">
        <f t="shared" ref="F7:H7" si="0">F9+F82+F106+F111</f>
        <v>24389.96</v>
      </c>
      <c r="G7" s="103">
        <f t="shared" si="0"/>
        <v>12788.41</v>
      </c>
      <c r="H7" s="103">
        <f t="shared" si="0"/>
        <v>24389.96</v>
      </c>
      <c r="I7" s="125">
        <f>I9+I17+I31+I35+I37+I39+I41+I43+I45+I47+I48+I50+I52+I54+I55+I57</f>
        <v>0</v>
      </c>
    </row>
    <row r="8" spans="1:11" s="91" customFormat="1">
      <c r="A8" s="252" t="s">
        <v>20</v>
      </c>
      <c r="B8" s="252"/>
      <c r="C8" s="252"/>
      <c r="D8" s="252"/>
      <c r="E8" s="252"/>
      <c r="F8" s="104">
        <f t="shared" ref="F8:H8" si="1">F10+F85+F108+F111</f>
        <v>12788.41</v>
      </c>
      <c r="G8" s="104">
        <f t="shared" ref="G8" si="2">G10+G85+G108+G111</f>
        <v>12788.41</v>
      </c>
      <c r="H8" s="104">
        <f t="shared" si="1"/>
        <v>12788.41</v>
      </c>
      <c r="I8" s="125">
        <f>I10+I18+I32+I36+I38+I40+I42+I44+I46+I48+I49+I51+I53+I55+I56+I58</f>
        <v>0</v>
      </c>
      <c r="K8" s="126"/>
    </row>
    <row r="9" spans="1:11" s="91" customFormat="1">
      <c r="A9" s="253" t="s">
        <v>23</v>
      </c>
      <c r="B9" s="253"/>
      <c r="C9" s="253"/>
      <c r="D9" s="253"/>
      <c r="E9" s="253"/>
      <c r="F9" s="105">
        <f t="shared" ref="F9" si="3">F11+F19+F33+F37+F39+F41+F43+F45+F47+F49+F50+F52+F54+F56+F57+F59</f>
        <v>20670.82</v>
      </c>
      <c r="G9" s="105">
        <f>G11+G33+G37+G39+G41+G43+G45+G47+G49+G50+G52+G54+G56+G57+G59+G36+G42+G46+G55</f>
        <v>9069.27</v>
      </c>
      <c r="H9" s="105">
        <f t="shared" ref="H9:I9" si="4">H11+H19+H33+H37+H39+H41+H43+H45+H47+H49+H50+H52+H54+H56+H57+H59</f>
        <v>20670.82</v>
      </c>
      <c r="I9" s="125">
        <f t="shared" si="4"/>
        <v>0</v>
      </c>
    </row>
    <row r="10" spans="1:11" s="91" customFormat="1">
      <c r="A10" s="254" t="s">
        <v>24</v>
      </c>
      <c r="B10" s="254"/>
      <c r="C10" s="254"/>
      <c r="D10" s="254"/>
      <c r="E10" s="254"/>
      <c r="F10" s="103">
        <f t="shared" ref="F10:H10" si="5">F11+F36+F42+F46+F55</f>
        <v>9069.27</v>
      </c>
      <c r="G10" s="103">
        <f t="shared" ref="G10" si="6">G11+G36+G42+G46+G55</f>
        <v>9069.27</v>
      </c>
      <c r="H10" s="103">
        <f t="shared" si="5"/>
        <v>9069.27</v>
      </c>
      <c r="I10" s="125">
        <f>I11+I36+I41+I45+I54</f>
        <v>0</v>
      </c>
    </row>
    <row r="11" spans="1:11" s="89" customFormat="1">
      <c r="A11" s="257">
        <v>1</v>
      </c>
      <c r="B11" s="255" t="s">
        <v>25</v>
      </c>
      <c r="C11" s="255"/>
      <c r="D11" s="255"/>
      <c r="E11" s="255"/>
      <c r="F11" s="106">
        <f t="shared" ref="F11:H11" si="7">F12+F13+F14+F15</f>
        <v>7996.56</v>
      </c>
      <c r="G11" s="107">
        <f t="shared" ref="G11" si="8">G12+G13+G14+G15</f>
        <v>7996.56</v>
      </c>
      <c r="H11" s="106">
        <f t="shared" si="7"/>
        <v>7996.56</v>
      </c>
      <c r="I11" s="127"/>
    </row>
    <row r="12" spans="1:11" s="89" customFormat="1">
      <c r="A12" s="257"/>
      <c r="B12" s="248" t="s">
        <v>27</v>
      </c>
      <c r="C12" s="248"/>
      <c r="D12" s="248"/>
      <c r="E12" s="248"/>
      <c r="F12" s="106">
        <v>5830.28</v>
      </c>
      <c r="G12" s="106">
        <v>5830.28</v>
      </c>
      <c r="H12" s="106">
        <v>5830.28</v>
      </c>
      <c r="I12" s="128"/>
    </row>
    <row r="13" spans="1:11" s="89" customFormat="1">
      <c r="A13" s="257"/>
      <c r="B13" s="248" t="s">
        <v>28</v>
      </c>
      <c r="C13" s="248"/>
      <c r="D13" s="248"/>
      <c r="E13" s="248"/>
      <c r="F13" s="106">
        <v>1166.28</v>
      </c>
      <c r="G13" s="106">
        <v>1166.28</v>
      </c>
      <c r="H13" s="106">
        <v>1166.28</v>
      </c>
      <c r="I13" s="128"/>
    </row>
    <row r="14" spans="1:11" s="89" customFormat="1">
      <c r="A14" s="257"/>
      <c r="B14" s="248" t="s">
        <v>29</v>
      </c>
      <c r="C14" s="248"/>
      <c r="D14" s="248"/>
      <c r="E14" s="248"/>
      <c r="F14" s="106">
        <v>1000</v>
      </c>
      <c r="G14" s="106">
        <v>1000</v>
      </c>
      <c r="H14" s="106">
        <v>1000</v>
      </c>
      <c r="I14" s="128"/>
    </row>
    <row r="15" spans="1:11" s="89" customFormat="1">
      <c r="A15" s="257"/>
      <c r="B15" s="248" t="s">
        <v>30</v>
      </c>
      <c r="C15" s="248"/>
      <c r="D15" s="248"/>
      <c r="E15" s="248"/>
      <c r="F15" s="106"/>
      <c r="G15" s="106"/>
      <c r="H15" s="106"/>
      <c r="I15" s="128"/>
      <c r="J15" s="129"/>
    </row>
    <row r="16" spans="1:11" s="89" customFormat="1">
      <c r="A16" s="257"/>
      <c r="B16" s="248" t="s">
        <v>30</v>
      </c>
      <c r="C16" s="248"/>
      <c r="D16" s="248"/>
      <c r="E16" s="248"/>
      <c r="F16" s="106"/>
      <c r="G16" s="106"/>
      <c r="H16" s="106"/>
      <c r="I16" s="128"/>
    </row>
    <row r="17" spans="1:9" s="89" customFormat="1">
      <c r="A17" s="257"/>
      <c r="B17" s="248" t="s">
        <v>32</v>
      </c>
      <c r="C17" s="248"/>
      <c r="D17" s="248"/>
      <c r="E17" s="248"/>
      <c r="F17" s="106"/>
      <c r="G17" s="106"/>
      <c r="H17" s="106"/>
      <c r="I17" s="128"/>
    </row>
    <row r="18" spans="1:9" s="89" customFormat="1">
      <c r="A18" s="257"/>
      <c r="B18" s="248" t="s">
        <v>32</v>
      </c>
      <c r="C18" s="248"/>
      <c r="D18" s="248"/>
      <c r="E18" s="248"/>
      <c r="F18" s="106"/>
      <c r="G18" s="106"/>
      <c r="H18" s="106"/>
      <c r="I18" s="128"/>
    </row>
    <row r="19" spans="1:9" s="92" customFormat="1">
      <c r="A19" s="219">
        <v>2</v>
      </c>
      <c r="B19" s="204" t="s">
        <v>33</v>
      </c>
      <c r="C19" s="204"/>
      <c r="D19" s="204"/>
      <c r="E19" s="204"/>
      <c r="F19" s="109">
        <v>1766.81</v>
      </c>
      <c r="G19" s="110"/>
      <c r="H19" s="109">
        <v>1766.81</v>
      </c>
      <c r="I19" s="106"/>
    </row>
    <row r="20" spans="1:9" s="89" customFormat="1">
      <c r="A20" s="220"/>
      <c r="B20" s="228" t="s">
        <v>35</v>
      </c>
      <c r="C20" s="229"/>
      <c r="D20" s="229"/>
      <c r="E20" s="230"/>
      <c r="F20" s="106"/>
      <c r="G20" s="111"/>
      <c r="H20" s="106"/>
      <c r="I20" s="128"/>
    </row>
    <row r="21" spans="1:9" s="89" customFormat="1">
      <c r="A21" s="223"/>
      <c r="B21" s="216" t="s">
        <v>36</v>
      </c>
      <c r="C21" s="234" t="s">
        <v>37</v>
      </c>
      <c r="D21" s="234"/>
      <c r="E21" s="234"/>
      <c r="F21" s="112">
        <v>329.29</v>
      </c>
      <c r="G21" s="112"/>
      <c r="H21" s="112">
        <v>329.29</v>
      </c>
      <c r="I21" s="128"/>
    </row>
    <row r="22" spans="1:9" s="89" customFormat="1">
      <c r="A22" s="223"/>
      <c r="B22" s="217"/>
      <c r="C22" s="204" t="s">
        <v>39</v>
      </c>
      <c r="D22" s="234" t="s">
        <v>40</v>
      </c>
      <c r="E22" s="234"/>
      <c r="F22" s="106">
        <v>146.29</v>
      </c>
      <c r="G22" s="106"/>
      <c r="H22" s="106">
        <v>146.29</v>
      </c>
      <c r="I22" s="128"/>
    </row>
    <row r="23" spans="1:9" s="89" customFormat="1">
      <c r="A23" s="223"/>
      <c r="B23" s="217"/>
      <c r="C23" s="204"/>
      <c r="D23" s="234" t="s">
        <v>41</v>
      </c>
      <c r="E23" s="234"/>
      <c r="F23" s="106">
        <v>123</v>
      </c>
      <c r="G23" s="106"/>
      <c r="H23" s="106">
        <v>123</v>
      </c>
      <c r="I23" s="128"/>
    </row>
    <row r="24" spans="1:9" s="89" customFormat="1">
      <c r="A24" s="223"/>
      <c r="B24" s="217"/>
      <c r="C24" s="204"/>
      <c r="D24" s="234" t="s">
        <v>42</v>
      </c>
      <c r="E24" s="234"/>
      <c r="F24" s="106"/>
      <c r="G24" s="106"/>
      <c r="H24" s="106"/>
      <c r="I24" s="128"/>
    </row>
    <row r="25" spans="1:9" s="89" customFormat="1">
      <c r="A25" s="223"/>
      <c r="B25" s="217"/>
      <c r="C25" s="204"/>
      <c r="D25" s="234" t="s">
        <v>43</v>
      </c>
      <c r="E25" s="234"/>
      <c r="F25" s="106"/>
      <c r="G25" s="106"/>
      <c r="H25" s="106"/>
      <c r="I25" s="128"/>
    </row>
    <row r="26" spans="1:9" s="89" customFormat="1">
      <c r="A26" s="223"/>
      <c r="B26" s="217"/>
      <c r="C26" s="204"/>
      <c r="D26" s="234" t="s">
        <v>44</v>
      </c>
      <c r="E26" s="234"/>
      <c r="F26" s="106"/>
      <c r="G26" s="106"/>
      <c r="H26" s="106"/>
      <c r="I26" s="128"/>
    </row>
    <row r="27" spans="1:9" s="89" customFormat="1">
      <c r="A27" s="223"/>
      <c r="B27" s="217"/>
      <c r="C27" s="204"/>
      <c r="D27" s="228" t="s">
        <v>45</v>
      </c>
      <c r="E27" s="230"/>
      <c r="F27" s="106"/>
      <c r="G27" s="106"/>
      <c r="H27" s="106"/>
      <c r="I27" s="128"/>
    </row>
    <row r="28" spans="1:9" s="89" customFormat="1">
      <c r="A28" s="223"/>
      <c r="B28" s="217"/>
      <c r="C28" s="204"/>
      <c r="D28" s="228" t="s">
        <v>46</v>
      </c>
      <c r="E28" s="230"/>
      <c r="F28" s="106"/>
      <c r="G28" s="106"/>
      <c r="H28" s="106"/>
      <c r="I28" s="128"/>
    </row>
    <row r="29" spans="1:9" s="89" customFormat="1">
      <c r="A29" s="223"/>
      <c r="B29" s="217"/>
      <c r="C29" s="204"/>
      <c r="D29" s="228" t="s">
        <v>47</v>
      </c>
      <c r="E29" s="230"/>
      <c r="F29" s="106"/>
      <c r="G29" s="106"/>
      <c r="H29" s="106"/>
      <c r="I29" s="128"/>
    </row>
    <row r="30" spans="1:9" s="89" customFormat="1">
      <c r="A30" s="223"/>
      <c r="B30" s="217"/>
      <c r="C30" s="204"/>
      <c r="D30" s="234" t="s">
        <v>48</v>
      </c>
      <c r="E30" s="234"/>
      <c r="F30" s="106"/>
      <c r="G30" s="106"/>
      <c r="H30" s="106"/>
      <c r="I30" s="128"/>
    </row>
    <row r="31" spans="1:9" s="89" customFormat="1">
      <c r="A31" s="223"/>
      <c r="B31" s="217"/>
      <c r="C31" s="234" t="s">
        <v>49</v>
      </c>
      <c r="D31" s="234"/>
      <c r="E31" s="234"/>
      <c r="F31" s="113">
        <f t="shared" ref="F31" si="9">F21-F22-F23</f>
        <v>60</v>
      </c>
      <c r="G31" s="113"/>
      <c r="H31" s="113">
        <f t="shared" ref="H31" si="10">H21-H22-H23</f>
        <v>60</v>
      </c>
      <c r="I31" s="128"/>
    </row>
    <row r="32" spans="1:9" s="89" customFormat="1">
      <c r="A32" s="220"/>
      <c r="B32" s="218"/>
      <c r="C32" s="228" t="s">
        <v>35</v>
      </c>
      <c r="D32" s="229"/>
      <c r="E32" s="230"/>
      <c r="F32" s="106"/>
      <c r="G32" s="106"/>
      <c r="H32" s="106"/>
      <c r="I32" s="128"/>
    </row>
    <row r="33" spans="1:9" s="89" customFormat="1">
      <c r="A33" s="219">
        <v>4</v>
      </c>
      <c r="B33" s="216" t="s">
        <v>50</v>
      </c>
      <c r="C33" s="234" t="s">
        <v>37</v>
      </c>
      <c r="D33" s="234"/>
      <c r="E33" s="234"/>
      <c r="F33" s="106">
        <v>6971.06</v>
      </c>
      <c r="G33" s="107"/>
      <c r="H33" s="106">
        <v>6971.06</v>
      </c>
      <c r="I33" s="128"/>
    </row>
    <row r="34" spans="1:9" s="89" customFormat="1">
      <c r="A34" s="223"/>
      <c r="B34" s="217"/>
      <c r="C34" s="245" t="s">
        <v>52</v>
      </c>
      <c r="D34" s="246"/>
      <c r="E34" s="247"/>
      <c r="F34" s="106">
        <v>262.7</v>
      </c>
      <c r="G34" s="106"/>
      <c r="H34" s="106">
        <v>262.7</v>
      </c>
      <c r="I34" s="128"/>
    </row>
    <row r="35" spans="1:9" s="89" customFormat="1">
      <c r="A35" s="223"/>
      <c r="B35" s="217"/>
      <c r="C35" s="234" t="s">
        <v>49</v>
      </c>
      <c r="D35" s="234"/>
      <c r="E35" s="234"/>
      <c r="F35" s="113">
        <f t="shared" ref="F35:H35" si="11">F33-F34</f>
        <v>6708.36</v>
      </c>
      <c r="G35" s="113"/>
      <c r="H35" s="113">
        <f t="shared" si="11"/>
        <v>6708.36</v>
      </c>
      <c r="I35" s="128"/>
    </row>
    <row r="36" spans="1:9" s="89" customFormat="1">
      <c r="A36" s="220"/>
      <c r="B36" s="218"/>
      <c r="C36" s="228" t="s">
        <v>35</v>
      </c>
      <c r="D36" s="229"/>
      <c r="E36" s="230"/>
      <c r="F36" s="106">
        <v>300.36</v>
      </c>
      <c r="G36" s="114">
        <v>300.36</v>
      </c>
      <c r="H36" s="106">
        <v>300.36</v>
      </c>
      <c r="I36" s="128"/>
    </row>
    <row r="37" spans="1:9" s="89" customFormat="1">
      <c r="A37" s="219">
        <v>5</v>
      </c>
      <c r="B37" s="234" t="s">
        <v>53</v>
      </c>
      <c r="C37" s="234"/>
      <c r="D37" s="234"/>
      <c r="E37" s="234"/>
      <c r="F37" s="106"/>
      <c r="G37" s="107"/>
      <c r="H37" s="106"/>
      <c r="I37" s="128"/>
    </row>
    <row r="38" spans="1:9" s="89" customFormat="1">
      <c r="A38" s="220"/>
      <c r="B38" s="228" t="s">
        <v>35</v>
      </c>
      <c r="C38" s="229"/>
      <c r="D38" s="229"/>
      <c r="E38" s="230"/>
      <c r="F38" s="106"/>
      <c r="G38" s="106"/>
      <c r="H38" s="106"/>
      <c r="I38" s="128"/>
    </row>
    <row r="39" spans="1:9" s="89" customFormat="1">
      <c r="A39" s="219">
        <v>6</v>
      </c>
      <c r="B39" s="234" t="s">
        <v>54</v>
      </c>
      <c r="C39" s="234"/>
      <c r="D39" s="234"/>
      <c r="E39" s="234"/>
      <c r="F39" s="106"/>
      <c r="G39" s="107"/>
      <c r="H39" s="106"/>
      <c r="I39" s="128"/>
    </row>
    <row r="40" spans="1:9" s="89" customFormat="1">
      <c r="A40" s="220"/>
      <c r="B40" s="228" t="s">
        <v>35</v>
      </c>
      <c r="C40" s="229"/>
      <c r="D40" s="229"/>
      <c r="E40" s="230"/>
      <c r="F40" s="106"/>
      <c r="G40" s="106"/>
      <c r="H40" s="106"/>
      <c r="I40" s="128"/>
    </row>
    <row r="41" spans="1:9" s="89" customFormat="1">
      <c r="A41" s="219">
        <v>7</v>
      </c>
      <c r="B41" s="234" t="s">
        <v>55</v>
      </c>
      <c r="C41" s="234"/>
      <c r="D41" s="234"/>
      <c r="E41" s="234"/>
      <c r="F41" s="106">
        <f>22.79+2100+141.54</f>
        <v>2264.33</v>
      </c>
      <c r="G41" s="107"/>
      <c r="H41" s="106">
        <f>22.79+2100+141.54</f>
        <v>2264.33</v>
      </c>
      <c r="I41" s="128"/>
    </row>
    <row r="42" spans="1:9" s="89" customFormat="1">
      <c r="A42" s="223"/>
      <c r="B42" s="228" t="s">
        <v>35</v>
      </c>
      <c r="C42" s="229"/>
      <c r="D42" s="229"/>
      <c r="E42" s="230"/>
      <c r="F42" s="106">
        <v>141.54</v>
      </c>
      <c r="G42" s="114">
        <v>141.54</v>
      </c>
      <c r="H42" s="106">
        <v>141.54</v>
      </c>
      <c r="I42" s="128"/>
    </row>
    <row r="43" spans="1:9" s="89" customFormat="1">
      <c r="A43" s="219">
        <v>8</v>
      </c>
      <c r="B43" s="234" t="s">
        <v>56</v>
      </c>
      <c r="C43" s="234"/>
      <c r="D43" s="234"/>
      <c r="E43" s="234"/>
      <c r="F43" s="106"/>
      <c r="G43" s="107"/>
      <c r="H43" s="106"/>
      <c r="I43" s="128"/>
    </row>
    <row r="44" spans="1:9" s="89" customFormat="1">
      <c r="A44" s="223"/>
      <c r="B44" s="228" t="s">
        <v>35</v>
      </c>
      <c r="C44" s="229"/>
      <c r="D44" s="229"/>
      <c r="E44" s="230"/>
      <c r="F44" s="106"/>
      <c r="G44" s="106"/>
      <c r="H44" s="106"/>
      <c r="I44" s="128"/>
    </row>
    <row r="45" spans="1:9" s="89" customFormat="1">
      <c r="A45" s="219">
        <v>9</v>
      </c>
      <c r="B45" s="234" t="s">
        <v>57</v>
      </c>
      <c r="C45" s="234"/>
      <c r="D45" s="234"/>
      <c r="E45" s="234"/>
      <c r="F45" s="106">
        <v>57.83</v>
      </c>
      <c r="G45" s="107"/>
      <c r="H45" s="106">
        <v>57.83</v>
      </c>
      <c r="I45" s="128"/>
    </row>
    <row r="46" spans="1:9" s="89" customFormat="1">
      <c r="A46" s="223"/>
      <c r="B46" s="228" t="s">
        <v>35</v>
      </c>
      <c r="C46" s="229"/>
      <c r="D46" s="229"/>
      <c r="E46" s="230"/>
      <c r="F46" s="106">
        <v>57.83</v>
      </c>
      <c r="G46" s="114">
        <v>57.83</v>
      </c>
      <c r="H46" s="106">
        <v>57.83</v>
      </c>
      <c r="I46" s="128"/>
    </row>
    <row r="47" spans="1:9" s="89" customFormat="1">
      <c r="A47" s="219">
        <v>10</v>
      </c>
      <c r="B47" s="234" t="s">
        <v>59</v>
      </c>
      <c r="C47" s="234"/>
      <c r="D47" s="234"/>
      <c r="E47" s="234"/>
      <c r="F47" s="106"/>
      <c r="G47" s="107"/>
      <c r="H47" s="106"/>
      <c r="I47" s="128"/>
    </row>
    <row r="48" spans="1:9" s="89" customFormat="1">
      <c r="A48" s="220"/>
      <c r="B48" s="228" t="s">
        <v>35</v>
      </c>
      <c r="C48" s="229"/>
      <c r="D48" s="229"/>
      <c r="E48" s="230"/>
      <c r="F48" s="106"/>
      <c r="G48" s="106"/>
      <c r="H48" s="106"/>
      <c r="I48" s="128"/>
    </row>
    <row r="49" spans="1:9" s="89" customFormat="1">
      <c r="A49" s="115">
        <v>11</v>
      </c>
      <c r="B49" s="234" t="s">
        <v>60</v>
      </c>
      <c r="C49" s="234"/>
      <c r="D49" s="234"/>
      <c r="E49" s="234"/>
      <c r="F49" s="106"/>
      <c r="G49" s="107"/>
      <c r="H49" s="106"/>
      <c r="I49" s="128"/>
    </row>
    <row r="50" spans="1:9" s="89" customFormat="1">
      <c r="A50" s="219">
        <v>12</v>
      </c>
      <c r="B50" s="234" t="s">
        <v>61</v>
      </c>
      <c r="C50" s="234"/>
      <c r="D50" s="234"/>
      <c r="E50" s="234"/>
      <c r="F50" s="106"/>
      <c r="G50" s="107"/>
      <c r="H50" s="106"/>
      <c r="I50" s="128"/>
    </row>
    <row r="51" spans="1:9" s="89" customFormat="1">
      <c r="A51" s="220"/>
      <c r="B51" s="228" t="s">
        <v>35</v>
      </c>
      <c r="C51" s="229"/>
      <c r="D51" s="229"/>
      <c r="E51" s="230"/>
      <c r="F51" s="106"/>
      <c r="G51" s="106"/>
      <c r="H51" s="106"/>
      <c r="I51" s="128"/>
    </row>
    <row r="52" spans="1:9" s="89" customFormat="1">
      <c r="A52" s="219">
        <v>13</v>
      </c>
      <c r="B52" s="228" t="s">
        <v>62</v>
      </c>
      <c r="C52" s="229"/>
      <c r="D52" s="229"/>
      <c r="E52" s="230"/>
      <c r="F52" s="106"/>
      <c r="G52" s="107"/>
      <c r="H52" s="106"/>
      <c r="I52" s="128"/>
    </row>
    <row r="53" spans="1:9" s="89" customFormat="1">
      <c r="A53" s="220"/>
      <c r="B53" s="228" t="s">
        <v>35</v>
      </c>
      <c r="C53" s="229"/>
      <c r="D53" s="229"/>
      <c r="E53" s="230"/>
      <c r="F53" s="106"/>
      <c r="G53" s="106"/>
      <c r="H53" s="106"/>
      <c r="I53" s="128"/>
    </row>
    <row r="54" spans="1:9" s="89" customFormat="1">
      <c r="A54" s="219">
        <v>14</v>
      </c>
      <c r="B54" s="234" t="s">
        <v>63</v>
      </c>
      <c r="C54" s="234"/>
      <c r="D54" s="234"/>
      <c r="E54" s="234"/>
      <c r="F54" s="116">
        <f>941.25+F55</f>
        <v>1514.23</v>
      </c>
      <c r="G54" s="117"/>
      <c r="H54" s="116">
        <f>941.25+H55</f>
        <v>1514.23</v>
      </c>
      <c r="I54" s="128"/>
    </row>
    <row r="55" spans="1:9" s="89" customFormat="1">
      <c r="A55" s="220"/>
      <c r="B55" s="228" t="s">
        <v>35</v>
      </c>
      <c r="C55" s="229"/>
      <c r="D55" s="229"/>
      <c r="E55" s="230"/>
      <c r="F55" s="106">
        <v>572.98</v>
      </c>
      <c r="G55" s="114">
        <v>572.98</v>
      </c>
      <c r="H55" s="106">
        <v>572.98</v>
      </c>
      <c r="I55" s="128"/>
    </row>
    <row r="56" spans="1:9" s="89" customFormat="1">
      <c r="A56" s="115">
        <v>15</v>
      </c>
      <c r="B56" s="234" t="s">
        <v>65</v>
      </c>
      <c r="C56" s="234"/>
      <c r="D56" s="234"/>
      <c r="E56" s="234"/>
      <c r="F56" s="106"/>
      <c r="G56" s="107"/>
      <c r="H56" s="106"/>
      <c r="I56" s="128"/>
    </row>
    <row r="57" spans="1:9" s="89" customFormat="1">
      <c r="A57" s="219">
        <v>16</v>
      </c>
      <c r="B57" s="234" t="s">
        <v>66</v>
      </c>
      <c r="C57" s="234"/>
      <c r="D57" s="234"/>
      <c r="E57" s="234"/>
      <c r="F57" s="106">
        <v>100</v>
      </c>
      <c r="G57" s="107"/>
      <c r="H57" s="106">
        <v>100</v>
      </c>
      <c r="I57" s="128"/>
    </row>
    <row r="58" spans="1:9" s="89" customFormat="1">
      <c r="A58" s="220"/>
      <c r="B58" s="228" t="s">
        <v>35</v>
      </c>
      <c r="C58" s="229"/>
      <c r="D58" s="229"/>
      <c r="E58" s="230"/>
      <c r="F58" s="106"/>
      <c r="G58" s="106"/>
      <c r="H58" s="106"/>
      <c r="I58" s="128"/>
    </row>
    <row r="59" spans="1:9" s="89" customFormat="1">
      <c r="A59" s="221">
        <v>17</v>
      </c>
      <c r="B59" s="204" t="s">
        <v>68</v>
      </c>
      <c r="C59" s="204"/>
      <c r="D59" s="204"/>
      <c r="E59" s="108" t="s">
        <v>69</v>
      </c>
      <c r="F59" s="118"/>
      <c r="G59" s="119"/>
      <c r="H59" s="118"/>
      <c r="I59" s="130"/>
    </row>
    <row r="60" spans="1:9" s="89" customFormat="1" ht="26">
      <c r="A60" s="221"/>
      <c r="B60" s="204"/>
      <c r="C60" s="204"/>
      <c r="D60" s="204"/>
      <c r="E60" s="108" t="s">
        <v>35</v>
      </c>
      <c r="F60" s="118"/>
      <c r="G60" s="118"/>
      <c r="H60" s="118"/>
      <c r="I60" s="130"/>
    </row>
    <row r="61" spans="1:9" s="89" customFormat="1" ht="26">
      <c r="A61" s="221"/>
      <c r="B61" s="204"/>
      <c r="C61" s="204"/>
      <c r="D61" s="204"/>
      <c r="E61" s="120" t="s">
        <v>70</v>
      </c>
      <c r="F61" s="106"/>
      <c r="G61" s="106"/>
      <c r="H61" s="106"/>
      <c r="I61" s="128"/>
    </row>
    <row r="62" spans="1:9" s="89" customFormat="1" ht="26">
      <c r="A62" s="221"/>
      <c r="B62" s="204"/>
      <c r="C62" s="204"/>
      <c r="D62" s="204"/>
      <c r="E62" s="120" t="s">
        <v>71</v>
      </c>
      <c r="F62" s="106"/>
      <c r="G62" s="106"/>
      <c r="H62" s="106"/>
      <c r="I62" s="128"/>
    </row>
    <row r="63" spans="1:9" s="89" customFormat="1" ht="26">
      <c r="A63" s="221"/>
      <c r="B63" s="204"/>
      <c r="C63" s="204"/>
      <c r="D63" s="204"/>
      <c r="E63" s="121" t="s">
        <v>72</v>
      </c>
      <c r="F63" s="106"/>
      <c r="G63" s="106"/>
      <c r="H63" s="106"/>
      <c r="I63" s="128"/>
    </row>
    <row r="64" spans="1:9" s="89" customFormat="1" ht="26">
      <c r="A64" s="221"/>
      <c r="B64" s="204"/>
      <c r="C64" s="204"/>
      <c r="D64" s="204"/>
      <c r="E64" s="121" t="s">
        <v>73</v>
      </c>
      <c r="F64" s="106"/>
      <c r="G64" s="106"/>
      <c r="H64" s="106"/>
      <c r="I64" s="128"/>
    </row>
    <row r="65" spans="1:9" s="89" customFormat="1" ht="26">
      <c r="A65" s="221"/>
      <c r="B65" s="204"/>
      <c r="C65" s="204"/>
      <c r="D65" s="204"/>
      <c r="E65" s="131" t="s">
        <v>35</v>
      </c>
      <c r="F65" s="106"/>
      <c r="G65" s="106"/>
      <c r="H65" s="106"/>
      <c r="I65" s="128"/>
    </row>
    <row r="66" spans="1:9" s="89" customFormat="1" ht="26">
      <c r="A66" s="221"/>
      <c r="B66" s="204"/>
      <c r="C66" s="204"/>
      <c r="D66" s="204"/>
      <c r="E66" s="132" t="s">
        <v>74</v>
      </c>
      <c r="F66" s="106"/>
      <c r="G66" s="106"/>
      <c r="H66" s="106"/>
      <c r="I66" s="128"/>
    </row>
    <row r="67" spans="1:9" s="89" customFormat="1" ht="26">
      <c r="A67" s="221"/>
      <c r="B67" s="204"/>
      <c r="C67" s="204"/>
      <c r="D67" s="204"/>
      <c r="E67" s="131" t="s">
        <v>35</v>
      </c>
      <c r="F67" s="106"/>
      <c r="G67" s="106"/>
      <c r="H67" s="106"/>
      <c r="I67" s="128"/>
    </row>
    <row r="68" spans="1:9" s="89" customFormat="1" ht="52">
      <c r="A68" s="221"/>
      <c r="B68" s="204"/>
      <c r="C68" s="204"/>
      <c r="D68" s="204"/>
      <c r="E68" s="120" t="s">
        <v>75</v>
      </c>
      <c r="F68" s="106"/>
      <c r="G68" s="106"/>
      <c r="H68" s="106"/>
      <c r="I68" s="128"/>
    </row>
    <row r="69" spans="1:9" s="89" customFormat="1" ht="52">
      <c r="A69" s="221"/>
      <c r="B69" s="204"/>
      <c r="C69" s="204"/>
      <c r="D69" s="204"/>
      <c r="E69" s="120" t="s">
        <v>76</v>
      </c>
      <c r="F69" s="106"/>
      <c r="G69" s="106"/>
      <c r="H69" s="106"/>
      <c r="I69" s="128"/>
    </row>
    <row r="70" spans="1:9" s="89" customFormat="1" ht="26">
      <c r="A70" s="221"/>
      <c r="B70" s="204"/>
      <c r="C70" s="204"/>
      <c r="D70" s="204"/>
      <c r="E70" s="120" t="s">
        <v>77</v>
      </c>
      <c r="F70" s="106"/>
      <c r="G70" s="106"/>
      <c r="H70" s="106"/>
      <c r="I70" s="128"/>
    </row>
    <row r="71" spans="1:9" s="89" customFormat="1" ht="26">
      <c r="A71" s="221"/>
      <c r="B71" s="204"/>
      <c r="C71" s="204"/>
      <c r="D71" s="204"/>
      <c r="E71" s="120" t="s">
        <v>78</v>
      </c>
      <c r="F71" s="106"/>
      <c r="G71" s="106"/>
      <c r="H71" s="106"/>
      <c r="I71" s="128"/>
    </row>
    <row r="72" spans="1:9" s="89" customFormat="1" ht="39">
      <c r="A72" s="221"/>
      <c r="B72" s="204"/>
      <c r="C72" s="204"/>
      <c r="D72" s="204"/>
      <c r="E72" s="120" t="s">
        <v>79</v>
      </c>
      <c r="F72" s="106"/>
      <c r="G72" s="106"/>
      <c r="H72" s="106"/>
      <c r="I72" s="128"/>
    </row>
    <row r="73" spans="1:9" s="89" customFormat="1" ht="26">
      <c r="A73" s="221"/>
      <c r="B73" s="204"/>
      <c r="C73" s="204"/>
      <c r="D73" s="204"/>
      <c r="E73" s="120" t="s">
        <v>80</v>
      </c>
      <c r="F73" s="106"/>
      <c r="G73" s="106"/>
      <c r="H73" s="106"/>
      <c r="I73" s="128"/>
    </row>
    <row r="74" spans="1:9" s="89" customFormat="1" ht="26">
      <c r="A74" s="221"/>
      <c r="B74" s="204"/>
      <c r="C74" s="204"/>
      <c r="D74" s="204"/>
      <c r="E74" s="120" t="s">
        <v>81</v>
      </c>
      <c r="F74" s="106"/>
      <c r="G74" s="106"/>
      <c r="H74" s="106"/>
      <c r="I74" s="128"/>
    </row>
    <row r="75" spans="1:9" s="89" customFormat="1" ht="39">
      <c r="A75" s="221"/>
      <c r="B75" s="204"/>
      <c r="C75" s="204"/>
      <c r="D75" s="204"/>
      <c r="E75" s="120" t="s">
        <v>82</v>
      </c>
      <c r="F75" s="106"/>
      <c r="G75" s="106"/>
      <c r="H75" s="106"/>
      <c r="I75" s="128"/>
    </row>
    <row r="76" spans="1:9" s="89" customFormat="1" ht="26">
      <c r="A76" s="221"/>
      <c r="B76" s="204"/>
      <c r="C76" s="204"/>
      <c r="D76" s="204"/>
      <c r="E76" s="121" t="s">
        <v>83</v>
      </c>
      <c r="F76" s="106"/>
      <c r="G76" s="106"/>
      <c r="H76" s="106"/>
      <c r="I76" s="128"/>
    </row>
    <row r="77" spans="1:9" s="89" customFormat="1" ht="26">
      <c r="A77" s="221"/>
      <c r="B77" s="204"/>
      <c r="C77" s="204"/>
      <c r="D77" s="204"/>
      <c r="E77" s="121" t="s">
        <v>84</v>
      </c>
      <c r="F77" s="106"/>
      <c r="G77" s="106"/>
      <c r="H77" s="106"/>
      <c r="I77" s="128"/>
    </row>
    <row r="78" spans="1:9" s="89" customFormat="1" ht="26">
      <c r="A78" s="221"/>
      <c r="B78" s="204"/>
      <c r="C78" s="204"/>
      <c r="D78" s="204"/>
      <c r="E78" s="121" t="s">
        <v>85</v>
      </c>
      <c r="F78" s="106"/>
      <c r="G78" s="106"/>
      <c r="H78" s="106"/>
      <c r="I78" s="128"/>
    </row>
    <row r="79" spans="1:9" s="89" customFormat="1" ht="26">
      <c r="A79" s="221"/>
      <c r="B79" s="204"/>
      <c r="C79" s="204"/>
      <c r="D79" s="204"/>
      <c r="E79" s="121" t="s">
        <v>86</v>
      </c>
      <c r="F79" s="106"/>
      <c r="G79" s="106"/>
      <c r="H79" s="106"/>
      <c r="I79" s="128"/>
    </row>
    <row r="80" spans="1:9" s="89" customFormat="1" ht="26">
      <c r="A80" s="221"/>
      <c r="B80" s="204"/>
      <c r="C80" s="204"/>
      <c r="D80" s="204"/>
      <c r="E80" s="121" t="s">
        <v>87</v>
      </c>
      <c r="F80" s="106"/>
      <c r="G80" s="106"/>
      <c r="H80" s="106"/>
      <c r="I80" s="128"/>
    </row>
    <row r="81" spans="1:237" s="89" customFormat="1" ht="52">
      <c r="A81" s="221"/>
      <c r="B81" s="204"/>
      <c r="C81" s="204"/>
      <c r="D81" s="204"/>
      <c r="E81" s="121" t="s">
        <v>88</v>
      </c>
      <c r="F81" s="106"/>
      <c r="G81" s="106"/>
      <c r="H81" s="106"/>
      <c r="I81" s="128"/>
      <c r="J81" s="142"/>
      <c r="K81" s="142"/>
      <c r="L81" s="142"/>
      <c r="M81" s="142"/>
      <c r="N81" s="142"/>
      <c r="O81" s="142"/>
      <c r="P81" s="142"/>
    </row>
    <row r="82" spans="1:237" s="93" customFormat="1">
      <c r="A82" s="231" t="s">
        <v>89</v>
      </c>
      <c r="B82" s="232"/>
      <c r="C82" s="232"/>
      <c r="D82" s="232"/>
      <c r="E82" s="233"/>
      <c r="F82" s="133">
        <f t="shared" ref="F82:G82" si="12">F85+F91+F93+F98</f>
        <v>1961.74</v>
      </c>
      <c r="G82" s="133">
        <f t="shared" si="12"/>
        <v>1961.74</v>
      </c>
      <c r="H82" s="133">
        <f t="shared" ref="H82:I82" si="13">H85+H91+H93+H98</f>
        <v>1961.74</v>
      </c>
      <c r="I82" s="143">
        <f t="shared" si="13"/>
        <v>0</v>
      </c>
      <c r="J82" s="144"/>
      <c r="K82" s="144"/>
      <c r="L82" s="144"/>
      <c r="M82" s="144"/>
      <c r="N82" s="144"/>
      <c r="O82" s="144"/>
      <c r="P82" s="144"/>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c r="CJ82" s="142"/>
      <c r="CK82" s="142"/>
      <c r="CL82" s="142"/>
      <c r="CM82" s="142"/>
      <c r="CN82" s="142"/>
      <c r="CO82" s="142"/>
      <c r="CP82" s="142"/>
      <c r="CQ82" s="142"/>
      <c r="CR82" s="142"/>
      <c r="CS82" s="142"/>
      <c r="CT82" s="142"/>
      <c r="CU82" s="142"/>
      <c r="CV82" s="142"/>
      <c r="CW82" s="142"/>
      <c r="CX82" s="142"/>
      <c r="CY82" s="142"/>
      <c r="CZ82" s="142"/>
      <c r="DA82" s="142"/>
      <c r="DB82" s="142"/>
      <c r="DC82" s="142"/>
      <c r="DD82" s="142"/>
      <c r="DE82" s="142"/>
      <c r="DF82" s="142"/>
      <c r="DG82" s="142"/>
      <c r="DH82" s="142"/>
      <c r="DI82" s="142"/>
      <c r="DJ82" s="142"/>
      <c r="DK82" s="142"/>
      <c r="DL82" s="142"/>
      <c r="DM82" s="142"/>
      <c r="DN82" s="142"/>
      <c r="DO82" s="142"/>
      <c r="DP82" s="142"/>
      <c r="DQ82" s="142"/>
      <c r="DR82" s="142"/>
      <c r="DS82" s="142"/>
      <c r="DT82" s="142"/>
      <c r="DU82" s="142"/>
      <c r="DV82" s="142"/>
      <c r="DW82" s="142"/>
      <c r="DX82" s="142"/>
      <c r="DY82" s="142"/>
      <c r="DZ82" s="142"/>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52"/>
      <c r="HD82" s="152"/>
      <c r="HE82" s="152"/>
      <c r="HF82" s="152"/>
      <c r="HG82" s="152"/>
      <c r="HH82" s="152"/>
      <c r="HI82" s="152"/>
      <c r="HJ82" s="152"/>
      <c r="HK82" s="152"/>
      <c r="HL82" s="152"/>
      <c r="HM82" s="152"/>
      <c r="HN82" s="152"/>
      <c r="HO82" s="152"/>
      <c r="HP82" s="152"/>
      <c r="HQ82" s="152"/>
      <c r="HR82" s="152"/>
      <c r="HS82" s="152"/>
      <c r="HT82" s="152"/>
      <c r="HU82" s="152"/>
      <c r="HV82" s="152"/>
      <c r="HW82" s="152"/>
      <c r="HX82" s="152"/>
      <c r="HY82" s="152"/>
      <c r="HZ82" s="152"/>
      <c r="IA82" s="152"/>
      <c r="IB82" s="152"/>
      <c r="IC82" s="152"/>
    </row>
    <row r="83" spans="1:237" s="94" customFormat="1">
      <c r="A83" s="224" t="s">
        <v>90</v>
      </c>
      <c r="B83" s="225"/>
      <c r="C83" s="225"/>
      <c r="D83" s="225"/>
      <c r="E83" s="226"/>
      <c r="F83" s="134">
        <f t="shared" ref="F83:G83" si="14">F85+F89+F91+F93+F98</f>
        <v>1961.74</v>
      </c>
      <c r="G83" s="134">
        <f t="shared" si="14"/>
        <v>1961.74</v>
      </c>
      <c r="H83" s="134">
        <f t="shared" ref="H83" si="15">H85+H89+H91+H93+H98</f>
        <v>1961.74</v>
      </c>
      <c r="I83" s="145"/>
      <c r="J83" s="142"/>
      <c r="K83" s="142"/>
      <c r="L83" s="142"/>
      <c r="M83" s="142"/>
      <c r="N83" s="142"/>
      <c r="O83" s="142"/>
      <c r="P83" s="142"/>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53"/>
      <c r="HD83" s="153"/>
      <c r="HE83" s="153"/>
      <c r="HF83" s="153"/>
      <c r="HG83" s="153"/>
      <c r="HH83" s="153"/>
      <c r="HI83" s="153"/>
      <c r="HJ83" s="153"/>
      <c r="HK83" s="153"/>
      <c r="HL83" s="153"/>
      <c r="HM83" s="153"/>
      <c r="HN83" s="153"/>
      <c r="HO83" s="153"/>
      <c r="HP83" s="153"/>
      <c r="HQ83" s="153"/>
      <c r="HR83" s="153"/>
      <c r="HS83" s="153"/>
      <c r="HT83" s="153"/>
      <c r="HU83" s="153"/>
      <c r="HV83" s="153"/>
      <c r="HW83" s="153"/>
      <c r="HX83" s="153"/>
      <c r="HY83" s="153"/>
      <c r="HZ83" s="153"/>
      <c r="IA83" s="153"/>
      <c r="IB83" s="153"/>
      <c r="IC83" s="153"/>
    </row>
    <row r="84" spans="1:237" s="93" customFormat="1">
      <c r="A84" s="224" t="s">
        <v>91</v>
      </c>
      <c r="B84" s="225"/>
      <c r="C84" s="225"/>
      <c r="D84" s="225"/>
      <c r="E84" s="226"/>
      <c r="F84" s="135">
        <f t="shared" ref="F84:H84" si="16">F85</f>
        <v>1961.74</v>
      </c>
      <c r="G84" s="135">
        <f t="shared" si="16"/>
        <v>1961.74</v>
      </c>
      <c r="H84" s="135">
        <f t="shared" si="16"/>
        <v>1961.74</v>
      </c>
      <c r="I84" s="146"/>
      <c r="J84" s="147"/>
      <c r="K84" s="147"/>
      <c r="L84" s="147"/>
      <c r="M84" s="147"/>
      <c r="N84" s="147"/>
      <c r="O84" s="147"/>
      <c r="P84" s="147"/>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2"/>
      <c r="CS84" s="142"/>
      <c r="CT84" s="142"/>
      <c r="CU84" s="142"/>
      <c r="CV84" s="142"/>
      <c r="CW84" s="142"/>
      <c r="CX84" s="142"/>
      <c r="CY84" s="142"/>
      <c r="CZ84" s="142"/>
      <c r="DA84" s="142"/>
      <c r="DB84" s="142"/>
      <c r="DC84" s="142"/>
      <c r="DD84" s="142"/>
      <c r="DE84" s="142"/>
      <c r="DF84" s="142"/>
      <c r="DG84" s="142"/>
      <c r="DH84" s="142"/>
      <c r="DI84" s="142"/>
      <c r="DJ84" s="142"/>
      <c r="DK84" s="142"/>
      <c r="DL84" s="142"/>
      <c r="DM84" s="142"/>
      <c r="DN84" s="142"/>
      <c r="DO84" s="142"/>
      <c r="DP84" s="142"/>
      <c r="DQ84" s="142"/>
      <c r="DR84" s="142"/>
      <c r="DS84" s="142"/>
      <c r="DT84" s="142"/>
      <c r="DU84" s="142"/>
      <c r="DV84" s="142"/>
      <c r="DW84" s="142"/>
      <c r="DX84" s="142"/>
      <c r="DY84" s="142"/>
      <c r="DZ84" s="142"/>
      <c r="EA84" s="142"/>
      <c r="EB84" s="142"/>
      <c r="EC84" s="142"/>
      <c r="ED84" s="142"/>
      <c r="EE84" s="142"/>
      <c r="EF84" s="142"/>
      <c r="EG84" s="142"/>
      <c r="EH84" s="142"/>
      <c r="EI84" s="142"/>
      <c r="EJ84" s="142"/>
      <c r="EK84" s="142"/>
      <c r="EL84" s="142"/>
      <c r="EM84" s="142"/>
      <c r="EN84" s="142"/>
      <c r="EO84" s="142"/>
      <c r="EP84" s="142"/>
      <c r="EQ84" s="142"/>
      <c r="ER84" s="142"/>
      <c r="ES84" s="142"/>
      <c r="ET84" s="142"/>
      <c r="EU84" s="142"/>
      <c r="EV84" s="142"/>
      <c r="EW84" s="142"/>
      <c r="EX84" s="142"/>
      <c r="EY84" s="142"/>
      <c r="EZ84" s="142"/>
      <c r="FA84" s="142"/>
      <c r="FB84" s="142"/>
      <c r="FC84" s="142"/>
      <c r="FD84" s="142"/>
      <c r="FE84" s="142"/>
      <c r="FF84" s="142"/>
      <c r="FG84" s="142"/>
      <c r="FH84" s="142"/>
      <c r="FI84" s="142"/>
      <c r="FJ84" s="142"/>
      <c r="FK84" s="142"/>
      <c r="FL84" s="142"/>
      <c r="FM84" s="142"/>
      <c r="FN84" s="142"/>
      <c r="FO84" s="142"/>
      <c r="FP84" s="142"/>
      <c r="FQ84" s="142"/>
      <c r="FR84" s="142"/>
      <c r="FS84" s="142"/>
      <c r="FT84" s="142"/>
      <c r="FU84" s="142"/>
      <c r="FV84" s="142"/>
      <c r="FW84" s="142"/>
      <c r="FX84" s="142"/>
      <c r="FY84" s="142"/>
      <c r="FZ84" s="142"/>
      <c r="GA84" s="142"/>
      <c r="GB84" s="142"/>
      <c r="GC84" s="142"/>
      <c r="GD84" s="142"/>
      <c r="GE84" s="142"/>
      <c r="GF84" s="142"/>
      <c r="GG84" s="142"/>
      <c r="GH84" s="142"/>
      <c r="GI84" s="142"/>
      <c r="GJ84" s="142"/>
      <c r="GK84" s="142"/>
      <c r="GL84" s="142"/>
      <c r="GM84" s="142"/>
      <c r="GN84" s="142"/>
      <c r="GO84" s="142"/>
      <c r="GP84" s="142"/>
      <c r="GQ84" s="142"/>
      <c r="GR84" s="142"/>
      <c r="GS84" s="142"/>
      <c r="GT84" s="142"/>
      <c r="GU84" s="142"/>
      <c r="GV84" s="142"/>
      <c r="GW84" s="142"/>
      <c r="GX84" s="142"/>
      <c r="GY84" s="142"/>
      <c r="GZ84" s="142"/>
      <c r="HA84" s="142"/>
      <c r="HB84" s="142"/>
      <c r="HC84" s="152"/>
      <c r="HD84" s="152"/>
      <c r="HE84" s="152"/>
      <c r="HF84" s="152"/>
      <c r="HG84" s="152"/>
      <c r="HH84" s="152"/>
      <c r="HI84" s="152"/>
      <c r="HJ84" s="152"/>
      <c r="HK84" s="152"/>
      <c r="HL84" s="152"/>
      <c r="HM84" s="152"/>
      <c r="HN84" s="152"/>
      <c r="HO84" s="152"/>
      <c r="HP84" s="152"/>
      <c r="HQ84" s="152"/>
      <c r="HR84" s="152"/>
      <c r="HS84" s="152"/>
      <c r="HT84" s="152"/>
      <c r="HU84" s="152"/>
      <c r="HV84" s="152"/>
      <c r="HW84" s="152"/>
      <c r="HX84" s="152"/>
      <c r="HY84" s="152"/>
      <c r="HZ84" s="152"/>
      <c r="IA84" s="152"/>
      <c r="IB84" s="152"/>
      <c r="IC84" s="152"/>
    </row>
    <row r="85" spans="1:237" s="88" customFormat="1">
      <c r="A85" s="210">
        <v>1</v>
      </c>
      <c r="B85" s="242" t="s">
        <v>92</v>
      </c>
      <c r="C85" s="243"/>
      <c r="D85" s="243"/>
      <c r="E85" s="244"/>
      <c r="F85" s="135">
        <f t="shared" ref="F85:H85" si="17">F86+F87</f>
        <v>1961.74</v>
      </c>
      <c r="G85" s="135">
        <f t="shared" ref="G85" si="18">G86+G87</f>
        <v>1961.74</v>
      </c>
      <c r="H85" s="135">
        <f t="shared" si="17"/>
        <v>1961.74</v>
      </c>
      <c r="I85" s="148"/>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54"/>
      <c r="HD85" s="154"/>
      <c r="HE85" s="154"/>
      <c r="HF85" s="154"/>
      <c r="HG85" s="154"/>
      <c r="HH85" s="154"/>
      <c r="HI85" s="154"/>
      <c r="HJ85" s="154"/>
      <c r="HK85" s="154"/>
      <c r="HL85" s="154"/>
      <c r="HM85" s="154"/>
      <c r="HN85" s="154"/>
      <c r="HO85" s="154"/>
      <c r="HP85" s="154"/>
      <c r="HQ85" s="154"/>
      <c r="HR85" s="154"/>
      <c r="HS85" s="154"/>
      <c r="HT85" s="154"/>
      <c r="HU85" s="154"/>
      <c r="HV85" s="154"/>
      <c r="HW85" s="154"/>
      <c r="HX85" s="154"/>
      <c r="HY85" s="154"/>
      <c r="HZ85" s="154"/>
      <c r="IA85" s="154"/>
      <c r="IB85" s="154"/>
      <c r="IC85" s="154"/>
    </row>
    <row r="86" spans="1:237" s="88" customFormat="1">
      <c r="A86" s="222"/>
      <c r="B86" s="236" t="s">
        <v>93</v>
      </c>
      <c r="C86" s="237"/>
      <c r="D86" s="237"/>
      <c r="E86" s="238"/>
      <c r="F86" s="137">
        <v>261.74</v>
      </c>
      <c r="G86" s="137">
        <v>261.74</v>
      </c>
      <c r="H86" s="137">
        <v>261.74</v>
      </c>
      <c r="I86" s="149"/>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c r="FT86" s="147"/>
      <c r="FU86" s="147"/>
      <c r="FV86" s="147"/>
      <c r="FW86" s="147"/>
      <c r="FX86" s="147"/>
      <c r="FY86" s="147"/>
      <c r="FZ86" s="147"/>
      <c r="GA86" s="147"/>
      <c r="GB86" s="147"/>
      <c r="GC86" s="147"/>
      <c r="GD86" s="147"/>
      <c r="GE86" s="147"/>
      <c r="GF86" s="147"/>
      <c r="GG86" s="147"/>
      <c r="GH86" s="147"/>
      <c r="GI86" s="147"/>
      <c r="GJ86" s="147"/>
      <c r="GK86" s="147"/>
      <c r="GL86" s="147"/>
      <c r="GM86" s="147"/>
      <c r="GN86" s="147"/>
      <c r="GO86" s="147"/>
      <c r="GP86" s="147"/>
      <c r="GQ86" s="147"/>
      <c r="GR86" s="147"/>
      <c r="GS86" s="147"/>
      <c r="GT86" s="147"/>
      <c r="GU86" s="147"/>
      <c r="GV86" s="147"/>
      <c r="GW86" s="147"/>
      <c r="GX86" s="147"/>
      <c r="GY86" s="147"/>
      <c r="GZ86" s="147"/>
      <c r="HA86" s="147"/>
      <c r="HB86" s="147"/>
      <c r="HC86" s="154"/>
      <c r="HD86" s="154"/>
      <c r="HE86" s="154"/>
      <c r="HF86" s="154"/>
      <c r="HG86" s="154"/>
      <c r="HH86" s="154"/>
      <c r="HI86" s="154"/>
      <c r="HJ86" s="154"/>
      <c r="HK86" s="154"/>
      <c r="HL86" s="154"/>
      <c r="HM86" s="154"/>
      <c r="HN86" s="154"/>
      <c r="HO86" s="154"/>
      <c r="HP86" s="154"/>
      <c r="HQ86" s="154"/>
      <c r="HR86" s="154"/>
      <c r="HS86" s="154"/>
      <c r="HT86" s="154"/>
      <c r="HU86" s="154"/>
      <c r="HV86" s="154"/>
      <c r="HW86" s="154"/>
      <c r="HX86" s="154"/>
      <c r="HY86" s="154"/>
      <c r="HZ86" s="154"/>
      <c r="IA86" s="154"/>
      <c r="IB86" s="154"/>
      <c r="IC86" s="154"/>
    </row>
    <row r="87" spans="1:237" s="88" customFormat="1">
      <c r="A87" s="222"/>
      <c r="B87" s="236" t="s">
        <v>94</v>
      </c>
      <c r="C87" s="237"/>
      <c r="D87" s="237"/>
      <c r="E87" s="238"/>
      <c r="F87" s="106">
        <v>1700</v>
      </c>
      <c r="G87" s="106">
        <v>1700</v>
      </c>
      <c r="H87" s="106">
        <v>1700</v>
      </c>
      <c r="I87" s="149"/>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c r="DA87" s="147"/>
      <c r="DB87" s="147"/>
      <c r="DC87" s="147"/>
      <c r="DD87" s="147"/>
      <c r="DE87" s="147"/>
      <c r="DF87" s="147"/>
      <c r="DG87" s="147"/>
      <c r="DH87" s="147"/>
      <c r="DI87" s="147"/>
      <c r="DJ87" s="147"/>
      <c r="DK87" s="147"/>
      <c r="DL87" s="147"/>
      <c r="DM87" s="147"/>
      <c r="DN87" s="147"/>
      <c r="DO87" s="147"/>
      <c r="DP87" s="147"/>
      <c r="DQ87" s="147"/>
      <c r="DR87" s="147"/>
      <c r="DS87" s="147"/>
      <c r="DT87" s="147"/>
      <c r="DU87" s="147"/>
      <c r="DV87" s="147"/>
      <c r="DW87" s="147"/>
      <c r="DX87" s="147"/>
      <c r="DY87" s="147"/>
      <c r="DZ87" s="147"/>
      <c r="EA87" s="147"/>
      <c r="EB87" s="147"/>
      <c r="EC87" s="147"/>
      <c r="ED87" s="147"/>
      <c r="EE87" s="147"/>
      <c r="EF87" s="147"/>
      <c r="EG87" s="147"/>
      <c r="EH87" s="147"/>
      <c r="EI87" s="147"/>
      <c r="EJ87" s="147"/>
      <c r="EK87" s="147"/>
      <c r="EL87" s="147"/>
      <c r="EM87" s="147"/>
      <c r="EN87" s="147"/>
      <c r="EO87" s="147"/>
      <c r="EP87" s="147"/>
      <c r="EQ87" s="147"/>
      <c r="ER87" s="147"/>
      <c r="ES87" s="147"/>
      <c r="ET87" s="147"/>
      <c r="EU87" s="147"/>
      <c r="EV87" s="147"/>
      <c r="EW87" s="147"/>
      <c r="EX87" s="147"/>
      <c r="EY87" s="147"/>
      <c r="EZ87" s="147"/>
      <c r="FA87" s="147"/>
      <c r="FB87" s="147"/>
      <c r="FC87" s="147"/>
      <c r="FD87" s="147"/>
      <c r="FE87" s="147"/>
      <c r="FF87" s="147"/>
      <c r="FG87" s="147"/>
      <c r="FH87" s="147"/>
      <c r="FI87" s="147"/>
      <c r="FJ87" s="147"/>
      <c r="FK87" s="147"/>
      <c r="FL87" s="147"/>
      <c r="FM87" s="147"/>
      <c r="FN87" s="147"/>
      <c r="FO87" s="147"/>
      <c r="FP87" s="147"/>
      <c r="FQ87" s="147"/>
      <c r="FR87" s="147"/>
      <c r="FS87" s="147"/>
      <c r="FT87" s="147"/>
      <c r="FU87" s="147"/>
      <c r="FV87" s="147"/>
      <c r="FW87" s="147"/>
      <c r="FX87" s="147"/>
      <c r="FY87" s="147"/>
      <c r="FZ87" s="147"/>
      <c r="GA87" s="147"/>
      <c r="GB87" s="147"/>
      <c r="GC87" s="147"/>
      <c r="GD87" s="147"/>
      <c r="GE87" s="147"/>
      <c r="GF87" s="147"/>
      <c r="GG87" s="147"/>
      <c r="GH87" s="147"/>
      <c r="GI87" s="147"/>
      <c r="GJ87" s="147"/>
      <c r="GK87" s="147"/>
      <c r="GL87" s="147"/>
      <c r="GM87" s="147"/>
      <c r="GN87" s="147"/>
      <c r="GO87" s="147"/>
      <c r="GP87" s="147"/>
      <c r="GQ87" s="147"/>
      <c r="GR87" s="147"/>
      <c r="GS87" s="147"/>
      <c r="GT87" s="147"/>
      <c r="GU87" s="147"/>
      <c r="GV87" s="147"/>
      <c r="GW87" s="147"/>
      <c r="GX87" s="147"/>
      <c r="GY87" s="147"/>
      <c r="GZ87" s="147"/>
      <c r="HA87" s="147"/>
      <c r="HB87" s="147"/>
      <c r="HC87" s="154"/>
      <c r="HD87" s="154"/>
      <c r="HE87" s="154"/>
      <c r="HF87" s="154"/>
      <c r="HG87" s="154"/>
      <c r="HH87" s="154"/>
      <c r="HI87" s="154"/>
      <c r="HJ87" s="154"/>
      <c r="HK87" s="154"/>
      <c r="HL87" s="154"/>
      <c r="HM87" s="154"/>
      <c r="HN87" s="154"/>
      <c r="HO87" s="154"/>
      <c r="HP87" s="154"/>
      <c r="HQ87" s="154"/>
      <c r="HR87" s="154"/>
      <c r="HS87" s="154"/>
      <c r="HT87" s="154"/>
      <c r="HU87" s="154"/>
      <c r="HV87" s="154"/>
      <c r="HW87" s="154"/>
      <c r="HX87" s="154"/>
      <c r="HY87" s="154"/>
      <c r="HZ87" s="154"/>
      <c r="IA87" s="154"/>
      <c r="IB87" s="154"/>
      <c r="IC87" s="154"/>
    </row>
    <row r="88" spans="1:237" s="88" customFormat="1">
      <c r="A88" s="211"/>
      <c r="B88" s="236" t="s">
        <v>95</v>
      </c>
      <c r="C88" s="237"/>
      <c r="D88" s="237"/>
      <c r="E88" s="238"/>
      <c r="F88" s="106"/>
      <c r="G88" s="106"/>
      <c r="H88" s="106"/>
      <c r="I88" s="149"/>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c r="CM88" s="147"/>
      <c r="CN88" s="147"/>
      <c r="CO88" s="147"/>
      <c r="CP88" s="147"/>
      <c r="CQ88" s="147"/>
      <c r="CR88" s="147"/>
      <c r="CS88" s="147"/>
      <c r="CT88" s="147"/>
      <c r="CU88" s="147"/>
      <c r="CV88" s="147"/>
      <c r="CW88" s="147"/>
      <c r="CX88" s="147"/>
      <c r="CY88" s="147"/>
      <c r="CZ88" s="147"/>
      <c r="DA88" s="147"/>
      <c r="DB88" s="147"/>
      <c r="DC88" s="147"/>
      <c r="DD88" s="147"/>
      <c r="DE88" s="147"/>
      <c r="DF88" s="147"/>
      <c r="DG88" s="147"/>
      <c r="DH88" s="147"/>
      <c r="DI88" s="147"/>
      <c r="DJ88" s="147"/>
      <c r="DK88" s="147"/>
      <c r="DL88" s="147"/>
      <c r="DM88" s="147"/>
      <c r="DN88" s="147"/>
      <c r="DO88" s="147"/>
      <c r="DP88" s="147"/>
      <c r="DQ88" s="147"/>
      <c r="DR88" s="147"/>
      <c r="DS88" s="147"/>
      <c r="DT88" s="147"/>
      <c r="DU88" s="147"/>
      <c r="DV88" s="147"/>
      <c r="DW88" s="147"/>
      <c r="DX88" s="147"/>
      <c r="DY88" s="147"/>
      <c r="DZ88" s="147"/>
      <c r="EA88" s="147"/>
      <c r="EB88" s="147"/>
      <c r="EC88" s="147"/>
      <c r="ED88" s="147"/>
      <c r="EE88" s="147"/>
      <c r="EF88" s="147"/>
      <c r="EG88" s="147"/>
      <c r="EH88" s="147"/>
      <c r="EI88" s="147"/>
      <c r="EJ88" s="147"/>
      <c r="EK88" s="147"/>
      <c r="EL88" s="147"/>
      <c r="EM88" s="147"/>
      <c r="EN88" s="147"/>
      <c r="EO88" s="147"/>
      <c r="EP88" s="147"/>
      <c r="EQ88" s="147"/>
      <c r="ER88" s="147"/>
      <c r="ES88" s="147"/>
      <c r="ET88" s="147"/>
      <c r="EU88" s="147"/>
      <c r="EV88" s="147"/>
      <c r="EW88" s="147"/>
      <c r="EX88" s="147"/>
      <c r="EY88" s="147"/>
      <c r="EZ88" s="147"/>
      <c r="FA88" s="147"/>
      <c r="FB88" s="147"/>
      <c r="FC88" s="147"/>
      <c r="FD88" s="147"/>
      <c r="FE88" s="147"/>
      <c r="FF88" s="147"/>
      <c r="FG88" s="147"/>
      <c r="FH88" s="147"/>
      <c r="FI88" s="147"/>
      <c r="FJ88" s="147"/>
      <c r="FK88" s="147"/>
      <c r="FL88" s="147"/>
      <c r="FM88" s="147"/>
      <c r="FN88" s="147"/>
      <c r="FO88" s="147"/>
      <c r="FP88" s="147"/>
      <c r="FQ88" s="147"/>
      <c r="FR88" s="147"/>
      <c r="FS88" s="147"/>
      <c r="FT88" s="147"/>
      <c r="FU88" s="147"/>
      <c r="FV88" s="147"/>
      <c r="FW88" s="147"/>
      <c r="FX88" s="147"/>
      <c r="FY88" s="147"/>
      <c r="FZ88" s="147"/>
      <c r="GA88" s="147"/>
      <c r="GB88" s="147"/>
      <c r="GC88" s="147"/>
      <c r="GD88" s="147"/>
      <c r="GE88" s="147"/>
      <c r="GF88" s="147"/>
      <c r="GG88" s="147"/>
      <c r="GH88" s="147"/>
      <c r="GI88" s="147"/>
      <c r="GJ88" s="147"/>
      <c r="GK88" s="147"/>
      <c r="GL88" s="147"/>
      <c r="GM88" s="147"/>
      <c r="GN88" s="147"/>
      <c r="GO88" s="147"/>
      <c r="GP88" s="147"/>
      <c r="GQ88" s="147"/>
      <c r="GR88" s="147"/>
      <c r="GS88" s="147"/>
      <c r="GT88" s="147"/>
      <c r="GU88" s="147"/>
      <c r="GV88" s="147"/>
      <c r="GW88" s="147"/>
      <c r="GX88" s="147"/>
      <c r="GY88" s="147"/>
      <c r="GZ88" s="147"/>
      <c r="HA88" s="147"/>
      <c r="HB88" s="147"/>
      <c r="HC88" s="154"/>
      <c r="HD88" s="154"/>
      <c r="HE88" s="154"/>
      <c r="HF88" s="154"/>
      <c r="HG88" s="154"/>
      <c r="HH88" s="154"/>
      <c r="HI88" s="154"/>
      <c r="HJ88" s="154"/>
      <c r="HK88" s="154"/>
      <c r="HL88" s="154"/>
      <c r="HM88" s="154"/>
      <c r="HN88" s="154"/>
      <c r="HO88" s="154"/>
      <c r="HP88" s="154"/>
      <c r="HQ88" s="154"/>
      <c r="HR88" s="154"/>
      <c r="HS88" s="154"/>
      <c r="HT88" s="154"/>
      <c r="HU88" s="154"/>
      <c r="HV88" s="154"/>
      <c r="HW88" s="154"/>
      <c r="HX88" s="154"/>
      <c r="HY88" s="154"/>
      <c r="HZ88" s="154"/>
      <c r="IA88" s="154"/>
      <c r="IB88" s="154"/>
      <c r="IC88" s="154"/>
    </row>
    <row r="89" spans="1:237" s="88" customFormat="1">
      <c r="A89" s="212">
        <v>2</v>
      </c>
      <c r="B89" s="236" t="s">
        <v>33</v>
      </c>
      <c r="C89" s="237"/>
      <c r="D89" s="237"/>
      <c r="E89" s="238"/>
      <c r="F89" s="106"/>
      <c r="G89" s="106"/>
      <c r="H89" s="106"/>
      <c r="I89" s="128"/>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c r="DA89" s="147"/>
      <c r="DB89" s="147"/>
      <c r="DC89" s="147"/>
      <c r="DD89" s="147"/>
      <c r="DE89" s="147"/>
      <c r="DF89" s="147"/>
      <c r="DG89" s="147"/>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7"/>
      <c r="EE89" s="147"/>
      <c r="EF89" s="147"/>
      <c r="EG89" s="147"/>
      <c r="EH89" s="147"/>
      <c r="EI89" s="147"/>
      <c r="EJ89" s="147"/>
      <c r="EK89" s="147"/>
      <c r="EL89" s="147"/>
      <c r="EM89" s="147"/>
      <c r="EN89" s="147"/>
      <c r="EO89" s="147"/>
      <c r="EP89" s="147"/>
      <c r="EQ89" s="147"/>
      <c r="ER89" s="147"/>
      <c r="ES89" s="147"/>
      <c r="ET89" s="147"/>
      <c r="EU89" s="147"/>
      <c r="EV89" s="147"/>
      <c r="EW89" s="147"/>
      <c r="EX89" s="147"/>
      <c r="EY89" s="147"/>
      <c r="EZ89" s="147"/>
      <c r="FA89" s="147"/>
      <c r="FB89" s="147"/>
      <c r="FC89" s="147"/>
      <c r="FD89" s="147"/>
      <c r="FE89" s="147"/>
      <c r="FF89" s="147"/>
      <c r="FG89" s="147"/>
      <c r="FH89" s="147"/>
      <c r="FI89" s="147"/>
      <c r="FJ89" s="147"/>
      <c r="FK89" s="147"/>
      <c r="FL89" s="147"/>
      <c r="FM89" s="147"/>
      <c r="FN89" s="147"/>
      <c r="FO89" s="147"/>
      <c r="FP89" s="147"/>
      <c r="FQ89" s="147"/>
      <c r="FR89" s="147"/>
      <c r="FS89" s="147"/>
      <c r="FT89" s="147"/>
      <c r="FU89" s="147"/>
      <c r="FV89" s="147"/>
      <c r="FW89" s="147"/>
      <c r="FX89" s="147"/>
      <c r="FY89" s="147"/>
      <c r="FZ89" s="147"/>
      <c r="GA89" s="147"/>
      <c r="GB89" s="147"/>
      <c r="GC89" s="147"/>
      <c r="GD89" s="147"/>
      <c r="GE89" s="147"/>
      <c r="GF89" s="147"/>
      <c r="GG89" s="147"/>
      <c r="GH89" s="147"/>
      <c r="GI89" s="147"/>
      <c r="GJ89" s="147"/>
      <c r="GK89" s="147"/>
      <c r="GL89" s="147"/>
      <c r="GM89" s="147"/>
      <c r="GN89" s="147"/>
      <c r="GO89" s="147"/>
      <c r="GP89" s="147"/>
      <c r="GQ89" s="147"/>
      <c r="GR89" s="147"/>
      <c r="GS89" s="147"/>
      <c r="GT89" s="147"/>
      <c r="GU89" s="147"/>
      <c r="GV89" s="147"/>
      <c r="GW89" s="147"/>
      <c r="GX89" s="147"/>
      <c r="GY89" s="147"/>
      <c r="GZ89" s="147"/>
      <c r="HA89" s="147"/>
      <c r="HB89" s="147"/>
      <c r="HC89" s="154"/>
      <c r="HD89" s="154"/>
      <c r="HE89" s="154"/>
      <c r="HF89" s="154"/>
      <c r="HG89" s="154"/>
      <c r="HH89" s="154"/>
      <c r="HI89" s="154"/>
      <c r="HJ89" s="154"/>
      <c r="HK89" s="154"/>
      <c r="HL89" s="154"/>
      <c r="HM89" s="154"/>
      <c r="HN89" s="154"/>
      <c r="HO89" s="154"/>
      <c r="HP89" s="154"/>
      <c r="HQ89" s="154"/>
      <c r="HR89" s="154"/>
      <c r="HS89" s="154"/>
      <c r="HT89" s="154"/>
      <c r="HU89" s="154"/>
      <c r="HV89" s="154"/>
      <c r="HW89" s="154"/>
      <c r="HX89" s="154"/>
      <c r="HY89" s="154"/>
      <c r="HZ89" s="154"/>
      <c r="IA89" s="154"/>
      <c r="IB89" s="154"/>
      <c r="IC89" s="154"/>
    </row>
    <row r="90" spans="1:237" s="88" customFormat="1">
      <c r="A90" s="212"/>
      <c r="B90" s="228" t="s">
        <v>35</v>
      </c>
      <c r="C90" s="229"/>
      <c r="D90" s="229"/>
      <c r="E90" s="230"/>
      <c r="F90" s="106"/>
      <c r="G90" s="106"/>
      <c r="H90" s="106"/>
      <c r="I90" s="128"/>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c r="DA90" s="147"/>
      <c r="DB90" s="147"/>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c r="EI90" s="147"/>
      <c r="EJ90" s="147"/>
      <c r="EK90" s="147"/>
      <c r="EL90" s="147"/>
      <c r="EM90" s="147"/>
      <c r="EN90" s="147"/>
      <c r="EO90" s="147"/>
      <c r="EP90" s="147"/>
      <c r="EQ90" s="147"/>
      <c r="ER90" s="147"/>
      <c r="ES90" s="147"/>
      <c r="ET90" s="147"/>
      <c r="EU90" s="147"/>
      <c r="EV90" s="147"/>
      <c r="EW90" s="147"/>
      <c r="EX90" s="147"/>
      <c r="EY90" s="147"/>
      <c r="EZ90" s="147"/>
      <c r="FA90" s="147"/>
      <c r="FB90" s="147"/>
      <c r="FC90" s="147"/>
      <c r="FD90" s="147"/>
      <c r="FE90" s="147"/>
      <c r="FF90" s="147"/>
      <c r="FG90" s="147"/>
      <c r="FH90" s="147"/>
      <c r="FI90" s="147"/>
      <c r="FJ90" s="147"/>
      <c r="FK90" s="147"/>
      <c r="FL90" s="147"/>
      <c r="FM90" s="147"/>
      <c r="FN90" s="147"/>
      <c r="FO90" s="147"/>
      <c r="FP90" s="147"/>
      <c r="FQ90" s="147"/>
      <c r="FR90" s="147"/>
      <c r="FS90" s="147"/>
      <c r="FT90" s="147"/>
      <c r="FU90" s="147"/>
      <c r="FV90" s="147"/>
      <c r="FW90" s="147"/>
      <c r="FX90" s="147"/>
      <c r="FY90" s="147"/>
      <c r="FZ90" s="147"/>
      <c r="GA90" s="147"/>
      <c r="GB90" s="147"/>
      <c r="GC90" s="147"/>
      <c r="GD90" s="147"/>
      <c r="GE90" s="147"/>
      <c r="GF90" s="147"/>
      <c r="GG90" s="147"/>
      <c r="GH90" s="147"/>
      <c r="GI90" s="147"/>
      <c r="GJ90" s="147"/>
      <c r="GK90" s="147"/>
      <c r="GL90" s="147"/>
      <c r="GM90" s="147"/>
      <c r="GN90" s="147"/>
      <c r="GO90" s="147"/>
      <c r="GP90" s="147"/>
      <c r="GQ90" s="147"/>
      <c r="GR90" s="147"/>
      <c r="GS90" s="147"/>
      <c r="GT90" s="147"/>
      <c r="GU90" s="147"/>
      <c r="GV90" s="147"/>
      <c r="GW90" s="147"/>
      <c r="GX90" s="147"/>
      <c r="GY90" s="147"/>
      <c r="GZ90" s="147"/>
      <c r="HA90" s="147"/>
      <c r="HB90" s="147"/>
      <c r="HC90" s="154"/>
      <c r="HD90" s="154"/>
      <c r="HE90" s="154"/>
      <c r="HF90" s="154"/>
      <c r="HG90" s="154"/>
      <c r="HH90" s="154"/>
      <c r="HI90" s="154"/>
      <c r="HJ90" s="154"/>
      <c r="HK90" s="154"/>
      <c r="HL90" s="154"/>
      <c r="HM90" s="154"/>
      <c r="HN90" s="154"/>
      <c r="HO90" s="154"/>
      <c r="HP90" s="154"/>
      <c r="HQ90" s="154"/>
      <c r="HR90" s="154"/>
      <c r="HS90" s="154"/>
      <c r="HT90" s="154"/>
      <c r="HU90" s="154"/>
      <c r="HV90" s="154"/>
      <c r="HW90" s="154"/>
      <c r="HX90" s="154"/>
      <c r="HY90" s="154"/>
      <c r="HZ90" s="154"/>
      <c r="IA90" s="154"/>
      <c r="IB90" s="154"/>
      <c r="IC90" s="154"/>
    </row>
    <row r="91" spans="1:237" s="88" customFormat="1">
      <c r="A91" s="210">
        <v>3</v>
      </c>
      <c r="B91" s="236" t="s">
        <v>96</v>
      </c>
      <c r="C91" s="237"/>
      <c r="D91" s="237"/>
      <c r="E91" s="238"/>
      <c r="F91" s="106"/>
      <c r="G91" s="106"/>
      <c r="H91" s="106"/>
      <c r="I91" s="128"/>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47"/>
      <c r="CS91" s="147"/>
      <c r="CT91" s="147"/>
      <c r="CU91" s="147"/>
      <c r="CV91" s="147"/>
      <c r="CW91" s="147"/>
      <c r="CX91" s="147"/>
      <c r="CY91" s="147"/>
      <c r="CZ91" s="147"/>
      <c r="DA91" s="147"/>
      <c r="DB91" s="147"/>
      <c r="DC91" s="147"/>
      <c r="DD91" s="147"/>
      <c r="DE91" s="147"/>
      <c r="DF91" s="147"/>
      <c r="DG91" s="147"/>
      <c r="DH91" s="147"/>
      <c r="DI91" s="147"/>
      <c r="DJ91" s="147"/>
      <c r="DK91" s="147"/>
      <c r="DL91" s="147"/>
      <c r="DM91" s="147"/>
      <c r="DN91" s="147"/>
      <c r="DO91" s="147"/>
      <c r="DP91" s="147"/>
      <c r="DQ91" s="147"/>
      <c r="DR91" s="147"/>
      <c r="DS91" s="147"/>
      <c r="DT91" s="147"/>
      <c r="DU91" s="147"/>
      <c r="DV91" s="147"/>
      <c r="DW91" s="147"/>
      <c r="DX91" s="147"/>
      <c r="DY91" s="147"/>
      <c r="DZ91" s="147"/>
      <c r="EA91" s="147"/>
      <c r="EB91" s="147"/>
      <c r="EC91" s="147"/>
      <c r="ED91" s="147"/>
      <c r="EE91" s="147"/>
      <c r="EF91" s="147"/>
      <c r="EG91" s="147"/>
      <c r="EH91" s="147"/>
      <c r="EI91" s="147"/>
      <c r="EJ91" s="147"/>
      <c r="EK91" s="147"/>
      <c r="EL91" s="147"/>
      <c r="EM91" s="147"/>
      <c r="EN91" s="147"/>
      <c r="EO91" s="147"/>
      <c r="EP91" s="147"/>
      <c r="EQ91" s="147"/>
      <c r="ER91" s="147"/>
      <c r="ES91" s="147"/>
      <c r="ET91" s="147"/>
      <c r="EU91" s="147"/>
      <c r="EV91" s="147"/>
      <c r="EW91" s="147"/>
      <c r="EX91" s="147"/>
      <c r="EY91" s="147"/>
      <c r="EZ91" s="147"/>
      <c r="FA91" s="147"/>
      <c r="FB91" s="147"/>
      <c r="FC91" s="147"/>
      <c r="FD91" s="147"/>
      <c r="FE91" s="147"/>
      <c r="FF91" s="147"/>
      <c r="FG91" s="147"/>
      <c r="FH91" s="147"/>
      <c r="FI91" s="147"/>
      <c r="FJ91" s="147"/>
      <c r="FK91" s="147"/>
      <c r="FL91" s="147"/>
      <c r="FM91" s="147"/>
      <c r="FN91" s="147"/>
      <c r="FO91" s="147"/>
      <c r="FP91" s="147"/>
      <c r="FQ91" s="147"/>
      <c r="FR91" s="147"/>
      <c r="FS91" s="147"/>
      <c r="FT91" s="147"/>
      <c r="FU91" s="147"/>
      <c r="FV91" s="147"/>
      <c r="FW91" s="147"/>
      <c r="FX91" s="147"/>
      <c r="FY91" s="147"/>
      <c r="FZ91" s="147"/>
      <c r="GA91" s="147"/>
      <c r="GB91" s="147"/>
      <c r="GC91" s="147"/>
      <c r="GD91" s="147"/>
      <c r="GE91" s="147"/>
      <c r="GF91" s="147"/>
      <c r="GG91" s="147"/>
      <c r="GH91" s="147"/>
      <c r="GI91" s="147"/>
      <c r="GJ91" s="147"/>
      <c r="GK91" s="147"/>
      <c r="GL91" s="147"/>
      <c r="GM91" s="147"/>
      <c r="GN91" s="147"/>
      <c r="GO91" s="147"/>
      <c r="GP91" s="147"/>
      <c r="GQ91" s="147"/>
      <c r="GR91" s="147"/>
      <c r="GS91" s="147"/>
      <c r="GT91" s="147"/>
      <c r="GU91" s="147"/>
      <c r="GV91" s="147"/>
      <c r="GW91" s="147"/>
      <c r="GX91" s="147"/>
      <c r="GY91" s="147"/>
      <c r="GZ91" s="147"/>
      <c r="HA91" s="147"/>
      <c r="HB91" s="147"/>
      <c r="HC91" s="154"/>
      <c r="HD91" s="154"/>
      <c r="HE91" s="154"/>
      <c r="HF91" s="154"/>
      <c r="HG91" s="154"/>
      <c r="HH91" s="154"/>
      <c r="HI91" s="154"/>
      <c r="HJ91" s="154"/>
      <c r="HK91" s="154"/>
      <c r="HL91" s="154"/>
      <c r="HM91" s="154"/>
      <c r="HN91" s="154"/>
      <c r="HO91" s="154"/>
      <c r="HP91" s="154"/>
      <c r="HQ91" s="154"/>
      <c r="HR91" s="154"/>
      <c r="HS91" s="154"/>
      <c r="HT91" s="154"/>
      <c r="HU91" s="154"/>
      <c r="HV91" s="154"/>
      <c r="HW91" s="154"/>
      <c r="HX91" s="154"/>
      <c r="HY91" s="154"/>
      <c r="HZ91" s="154"/>
      <c r="IA91" s="154"/>
      <c r="IB91" s="154"/>
      <c r="IC91" s="154"/>
    </row>
    <row r="92" spans="1:237" s="88" customFormat="1">
      <c r="A92" s="211"/>
      <c r="B92" s="228" t="s">
        <v>35</v>
      </c>
      <c r="C92" s="229"/>
      <c r="D92" s="229"/>
      <c r="E92" s="230"/>
      <c r="F92" s="106"/>
      <c r="G92" s="106"/>
      <c r="H92" s="106"/>
      <c r="I92" s="149"/>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c r="CM92" s="147"/>
      <c r="CN92" s="147"/>
      <c r="CO92" s="147"/>
      <c r="CP92" s="147"/>
      <c r="CQ92" s="147"/>
      <c r="CR92" s="147"/>
      <c r="CS92" s="147"/>
      <c r="CT92" s="147"/>
      <c r="CU92" s="147"/>
      <c r="CV92" s="147"/>
      <c r="CW92" s="147"/>
      <c r="CX92" s="147"/>
      <c r="CY92" s="147"/>
      <c r="CZ92" s="147"/>
      <c r="DA92" s="147"/>
      <c r="DB92" s="147"/>
      <c r="DC92" s="147"/>
      <c r="DD92" s="147"/>
      <c r="DE92" s="147"/>
      <c r="DF92" s="147"/>
      <c r="DG92" s="147"/>
      <c r="DH92" s="147"/>
      <c r="DI92" s="147"/>
      <c r="DJ92" s="147"/>
      <c r="DK92" s="147"/>
      <c r="DL92" s="147"/>
      <c r="DM92" s="147"/>
      <c r="DN92" s="147"/>
      <c r="DO92" s="147"/>
      <c r="DP92" s="147"/>
      <c r="DQ92" s="147"/>
      <c r="DR92" s="147"/>
      <c r="DS92" s="147"/>
      <c r="DT92" s="147"/>
      <c r="DU92" s="147"/>
      <c r="DV92" s="147"/>
      <c r="DW92" s="147"/>
      <c r="DX92" s="147"/>
      <c r="DY92" s="147"/>
      <c r="DZ92" s="147"/>
      <c r="EA92" s="147"/>
      <c r="EB92" s="147"/>
      <c r="EC92" s="147"/>
      <c r="ED92" s="147"/>
      <c r="EE92" s="147"/>
      <c r="EF92" s="147"/>
      <c r="EG92" s="147"/>
      <c r="EH92" s="147"/>
      <c r="EI92" s="147"/>
      <c r="EJ92" s="147"/>
      <c r="EK92" s="147"/>
      <c r="EL92" s="147"/>
      <c r="EM92" s="147"/>
      <c r="EN92" s="147"/>
      <c r="EO92" s="147"/>
      <c r="EP92" s="147"/>
      <c r="EQ92" s="147"/>
      <c r="ER92" s="147"/>
      <c r="ES92" s="147"/>
      <c r="ET92" s="147"/>
      <c r="EU92" s="147"/>
      <c r="EV92" s="147"/>
      <c r="EW92" s="147"/>
      <c r="EX92" s="147"/>
      <c r="EY92" s="147"/>
      <c r="EZ92" s="147"/>
      <c r="FA92" s="147"/>
      <c r="FB92" s="147"/>
      <c r="FC92" s="147"/>
      <c r="FD92" s="147"/>
      <c r="FE92" s="147"/>
      <c r="FF92" s="147"/>
      <c r="FG92" s="147"/>
      <c r="FH92" s="147"/>
      <c r="FI92" s="147"/>
      <c r="FJ92" s="147"/>
      <c r="FK92" s="147"/>
      <c r="FL92" s="147"/>
      <c r="FM92" s="147"/>
      <c r="FN92" s="147"/>
      <c r="FO92" s="147"/>
      <c r="FP92" s="147"/>
      <c r="FQ92" s="147"/>
      <c r="FR92" s="147"/>
      <c r="FS92" s="147"/>
      <c r="FT92" s="147"/>
      <c r="FU92" s="147"/>
      <c r="FV92" s="147"/>
      <c r="FW92" s="147"/>
      <c r="FX92" s="147"/>
      <c r="FY92" s="147"/>
      <c r="FZ92" s="147"/>
      <c r="GA92" s="147"/>
      <c r="GB92" s="147"/>
      <c r="GC92" s="147"/>
      <c r="GD92" s="147"/>
      <c r="GE92" s="147"/>
      <c r="GF92" s="147"/>
      <c r="GG92" s="147"/>
      <c r="GH92" s="147"/>
      <c r="GI92" s="147"/>
      <c r="GJ92" s="147"/>
      <c r="GK92" s="147"/>
      <c r="GL92" s="147"/>
      <c r="GM92" s="147"/>
      <c r="GN92" s="147"/>
      <c r="GO92" s="147"/>
      <c r="GP92" s="147"/>
      <c r="GQ92" s="147"/>
      <c r="GR92" s="147"/>
      <c r="GS92" s="147"/>
      <c r="GT92" s="147"/>
      <c r="GU92" s="147"/>
      <c r="GV92" s="147"/>
      <c r="GW92" s="147"/>
      <c r="GX92" s="147"/>
      <c r="GY92" s="147"/>
      <c r="GZ92" s="147"/>
      <c r="HA92" s="147"/>
      <c r="HB92" s="147"/>
      <c r="HC92" s="154"/>
      <c r="HD92" s="154"/>
      <c r="HE92" s="154"/>
      <c r="HF92" s="154"/>
      <c r="HG92" s="154"/>
      <c r="HH92" s="154"/>
      <c r="HI92" s="154"/>
      <c r="HJ92" s="154"/>
      <c r="HK92" s="154"/>
      <c r="HL92" s="154"/>
      <c r="HM92" s="154"/>
      <c r="HN92" s="154"/>
      <c r="HO92" s="154"/>
      <c r="HP92" s="154"/>
      <c r="HQ92" s="154"/>
      <c r="HR92" s="154"/>
      <c r="HS92" s="154"/>
      <c r="HT92" s="154"/>
      <c r="HU92" s="154"/>
      <c r="HV92" s="154"/>
      <c r="HW92" s="154"/>
      <c r="HX92" s="154"/>
      <c r="HY92" s="154"/>
      <c r="HZ92" s="154"/>
      <c r="IA92" s="154"/>
      <c r="IB92" s="154"/>
      <c r="IC92" s="154"/>
    </row>
    <row r="93" spans="1:237" s="88" customFormat="1">
      <c r="A93" s="210">
        <v>4</v>
      </c>
      <c r="B93" s="236" t="s">
        <v>98</v>
      </c>
      <c r="C93" s="237"/>
      <c r="D93" s="237"/>
      <c r="E93" s="238"/>
      <c r="F93" s="106"/>
      <c r="G93" s="106"/>
      <c r="H93" s="106"/>
      <c r="I93" s="128"/>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c r="CM93" s="147"/>
      <c r="CN93" s="147"/>
      <c r="CO93" s="147"/>
      <c r="CP93" s="147"/>
      <c r="CQ93" s="147"/>
      <c r="CR93" s="147"/>
      <c r="CS93" s="147"/>
      <c r="CT93" s="147"/>
      <c r="CU93" s="147"/>
      <c r="CV93" s="147"/>
      <c r="CW93" s="147"/>
      <c r="CX93" s="147"/>
      <c r="CY93" s="147"/>
      <c r="CZ93" s="147"/>
      <c r="DA93" s="147"/>
      <c r="DB93" s="147"/>
      <c r="DC93" s="147"/>
      <c r="DD93" s="147"/>
      <c r="DE93" s="147"/>
      <c r="DF93" s="147"/>
      <c r="DG93" s="147"/>
      <c r="DH93" s="147"/>
      <c r="DI93" s="147"/>
      <c r="DJ93" s="147"/>
      <c r="DK93" s="147"/>
      <c r="DL93" s="147"/>
      <c r="DM93" s="147"/>
      <c r="DN93" s="147"/>
      <c r="DO93" s="147"/>
      <c r="DP93" s="147"/>
      <c r="DQ93" s="147"/>
      <c r="DR93" s="147"/>
      <c r="DS93" s="147"/>
      <c r="DT93" s="147"/>
      <c r="DU93" s="147"/>
      <c r="DV93" s="147"/>
      <c r="DW93" s="147"/>
      <c r="DX93" s="147"/>
      <c r="DY93" s="147"/>
      <c r="DZ93" s="147"/>
      <c r="EA93" s="147"/>
      <c r="EB93" s="147"/>
      <c r="EC93" s="147"/>
      <c r="ED93" s="147"/>
      <c r="EE93" s="147"/>
      <c r="EF93" s="147"/>
      <c r="EG93" s="147"/>
      <c r="EH93" s="147"/>
      <c r="EI93" s="147"/>
      <c r="EJ93" s="147"/>
      <c r="EK93" s="147"/>
      <c r="EL93" s="147"/>
      <c r="EM93" s="147"/>
      <c r="EN93" s="147"/>
      <c r="EO93" s="147"/>
      <c r="EP93" s="147"/>
      <c r="EQ93" s="147"/>
      <c r="ER93" s="147"/>
      <c r="ES93" s="147"/>
      <c r="ET93" s="147"/>
      <c r="EU93" s="147"/>
      <c r="EV93" s="147"/>
      <c r="EW93" s="147"/>
      <c r="EX93" s="147"/>
      <c r="EY93" s="147"/>
      <c r="EZ93" s="147"/>
      <c r="FA93" s="147"/>
      <c r="FB93" s="147"/>
      <c r="FC93" s="147"/>
      <c r="FD93" s="147"/>
      <c r="FE93" s="147"/>
      <c r="FF93" s="147"/>
      <c r="FG93" s="147"/>
      <c r="FH93" s="147"/>
      <c r="FI93" s="147"/>
      <c r="FJ93" s="147"/>
      <c r="FK93" s="147"/>
      <c r="FL93" s="147"/>
      <c r="FM93" s="147"/>
      <c r="FN93" s="147"/>
      <c r="FO93" s="147"/>
      <c r="FP93" s="147"/>
      <c r="FQ93" s="147"/>
      <c r="FR93" s="147"/>
      <c r="FS93" s="147"/>
      <c r="FT93" s="147"/>
      <c r="FU93" s="147"/>
      <c r="FV93" s="147"/>
      <c r="FW93" s="147"/>
      <c r="FX93" s="147"/>
      <c r="FY93" s="147"/>
      <c r="FZ93" s="147"/>
      <c r="GA93" s="147"/>
      <c r="GB93" s="147"/>
      <c r="GC93" s="147"/>
      <c r="GD93" s="147"/>
      <c r="GE93" s="147"/>
      <c r="GF93" s="147"/>
      <c r="GG93" s="147"/>
      <c r="GH93" s="147"/>
      <c r="GI93" s="147"/>
      <c r="GJ93" s="147"/>
      <c r="GK93" s="147"/>
      <c r="GL93" s="147"/>
      <c r="GM93" s="147"/>
      <c r="GN93" s="147"/>
      <c r="GO93" s="147"/>
      <c r="GP93" s="147"/>
      <c r="GQ93" s="147"/>
      <c r="GR93" s="147"/>
      <c r="GS93" s="147"/>
      <c r="GT93" s="147"/>
      <c r="GU93" s="147"/>
      <c r="GV93" s="147"/>
      <c r="GW93" s="147"/>
      <c r="GX93" s="147"/>
      <c r="GY93" s="147"/>
      <c r="GZ93" s="147"/>
      <c r="HA93" s="147"/>
      <c r="HB93" s="147"/>
      <c r="HC93" s="154"/>
      <c r="HD93" s="154"/>
      <c r="HE93" s="154"/>
      <c r="HF93" s="154"/>
      <c r="HG93" s="154"/>
      <c r="HH93" s="154"/>
      <c r="HI93" s="154"/>
      <c r="HJ93" s="154"/>
      <c r="HK93" s="154"/>
      <c r="HL93" s="154"/>
      <c r="HM93" s="154"/>
      <c r="HN93" s="154"/>
      <c r="HO93" s="154"/>
      <c r="HP93" s="154"/>
      <c r="HQ93" s="154"/>
      <c r="HR93" s="154"/>
      <c r="HS93" s="154"/>
      <c r="HT93" s="154"/>
      <c r="HU93" s="154"/>
      <c r="HV93" s="154"/>
      <c r="HW93" s="154"/>
      <c r="HX93" s="154"/>
      <c r="HY93" s="154"/>
      <c r="HZ93" s="154"/>
      <c r="IA93" s="154"/>
      <c r="IB93" s="154"/>
      <c r="IC93" s="154"/>
    </row>
    <row r="94" spans="1:237" s="88" customFormat="1">
      <c r="A94" s="211"/>
      <c r="B94" s="228" t="s">
        <v>35</v>
      </c>
      <c r="C94" s="229"/>
      <c r="D94" s="229"/>
      <c r="E94" s="230"/>
      <c r="F94" s="106"/>
      <c r="G94" s="106"/>
      <c r="H94" s="106"/>
      <c r="I94" s="128"/>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c r="CM94" s="147"/>
      <c r="CN94" s="147"/>
      <c r="CO94" s="147"/>
      <c r="CP94" s="147"/>
      <c r="CQ94" s="147"/>
      <c r="CR94" s="147"/>
      <c r="CS94" s="147"/>
      <c r="CT94" s="147"/>
      <c r="CU94" s="147"/>
      <c r="CV94" s="147"/>
      <c r="CW94" s="147"/>
      <c r="CX94" s="147"/>
      <c r="CY94" s="147"/>
      <c r="CZ94" s="147"/>
      <c r="DA94" s="147"/>
      <c r="DB94" s="147"/>
      <c r="DC94" s="147"/>
      <c r="DD94" s="147"/>
      <c r="DE94" s="147"/>
      <c r="DF94" s="147"/>
      <c r="DG94" s="147"/>
      <c r="DH94" s="147"/>
      <c r="DI94" s="147"/>
      <c r="DJ94" s="147"/>
      <c r="DK94" s="147"/>
      <c r="DL94" s="147"/>
      <c r="DM94" s="147"/>
      <c r="DN94" s="147"/>
      <c r="DO94" s="147"/>
      <c r="DP94" s="147"/>
      <c r="DQ94" s="147"/>
      <c r="DR94" s="147"/>
      <c r="DS94" s="147"/>
      <c r="DT94" s="147"/>
      <c r="DU94" s="147"/>
      <c r="DV94" s="147"/>
      <c r="DW94" s="147"/>
      <c r="DX94" s="147"/>
      <c r="DY94" s="147"/>
      <c r="DZ94" s="147"/>
      <c r="EA94" s="147"/>
      <c r="EB94" s="147"/>
      <c r="EC94" s="147"/>
      <c r="ED94" s="147"/>
      <c r="EE94" s="147"/>
      <c r="EF94" s="147"/>
      <c r="EG94" s="147"/>
      <c r="EH94" s="147"/>
      <c r="EI94" s="147"/>
      <c r="EJ94" s="147"/>
      <c r="EK94" s="147"/>
      <c r="EL94" s="147"/>
      <c r="EM94" s="147"/>
      <c r="EN94" s="147"/>
      <c r="EO94" s="147"/>
      <c r="EP94" s="147"/>
      <c r="EQ94" s="147"/>
      <c r="ER94" s="147"/>
      <c r="ES94" s="147"/>
      <c r="ET94" s="147"/>
      <c r="EU94" s="147"/>
      <c r="EV94" s="147"/>
      <c r="EW94" s="147"/>
      <c r="EX94" s="147"/>
      <c r="EY94" s="147"/>
      <c r="EZ94" s="147"/>
      <c r="FA94" s="147"/>
      <c r="FB94" s="147"/>
      <c r="FC94" s="147"/>
      <c r="FD94" s="147"/>
      <c r="FE94" s="147"/>
      <c r="FF94" s="147"/>
      <c r="FG94" s="147"/>
      <c r="FH94" s="147"/>
      <c r="FI94" s="147"/>
      <c r="FJ94" s="147"/>
      <c r="FK94" s="147"/>
      <c r="FL94" s="147"/>
      <c r="FM94" s="147"/>
      <c r="FN94" s="147"/>
      <c r="FO94" s="147"/>
      <c r="FP94" s="147"/>
      <c r="FQ94" s="147"/>
      <c r="FR94" s="147"/>
      <c r="FS94" s="147"/>
      <c r="FT94" s="147"/>
      <c r="FU94" s="147"/>
      <c r="FV94" s="147"/>
      <c r="FW94" s="147"/>
      <c r="FX94" s="147"/>
      <c r="FY94" s="147"/>
      <c r="FZ94" s="147"/>
      <c r="GA94" s="147"/>
      <c r="GB94" s="147"/>
      <c r="GC94" s="147"/>
      <c r="GD94" s="147"/>
      <c r="GE94" s="147"/>
      <c r="GF94" s="147"/>
      <c r="GG94" s="147"/>
      <c r="GH94" s="147"/>
      <c r="GI94" s="147"/>
      <c r="GJ94" s="147"/>
      <c r="GK94" s="147"/>
      <c r="GL94" s="147"/>
      <c r="GM94" s="147"/>
      <c r="GN94" s="147"/>
      <c r="GO94" s="147"/>
      <c r="GP94" s="147"/>
      <c r="GQ94" s="147"/>
      <c r="GR94" s="147"/>
      <c r="GS94" s="147"/>
      <c r="GT94" s="147"/>
      <c r="GU94" s="147"/>
      <c r="GV94" s="147"/>
      <c r="GW94" s="147"/>
      <c r="GX94" s="147"/>
      <c r="GY94" s="147"/>
      <c r="GZ94" s="147"/>
      <c r="HA94" s="147"/>
      <c r="HB94" s="147"/>
      <c r="HC94" s="154"/>
      <c r="HD94" s="154"/>
      <c r="HE94" s="154"/>
      <c r="HF94" s="154"/>
      <c r="HG94" s="154"/>
      <c r="HH94" s="154"/>
      <c r="HI94" s="154"/>
      <c r="HJ94" s="154"/>
      <c r="HK94" s="154"/>
      <c r="HL94" s="154"/>
      <c r="HM94" s="154"/>
      <c r="HN94" s="154"/>
      <c r="HO94" s="154"/>
      <c r="HP94" s="154"/>
      <c r="HQ94" s="154"/>
      <c r="HR94" s="154"/>
      <c r="HS94" s="154"/>
      <c r="HT94" s="154"/>
      <c r="HU94" s="154"/>
      <c r="HV94" s="154"/>
      <c r="HW94" s="154"/>
      <c r="HX94" s="154"/>
      <c r="HY94" s="154"/>
      <c r="HZ94" s="154"/>
      <c r="IA94" s="154"/>
      <c r="IB94" s="154"/>
      <c r="IC94" s="154"/>
    </row>
    <row r="95" spans="1:237" s="88" customFormat="1">
      <c r="A95" s="210">
        <v>5</v>
      </c>
      <c r="B95" s="236" t="s">
        <v>53</v>
      </c>
      <c r="C95" s="237"/>
      <c r="D95" s="237"/>
      <c r="E95" s="238"/>
      <c r="F95" s="113"/>
      <c r="G95" s="113"/>
      <c r="H95" s="113"/>
      <c r="I95" s="150"/>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c r="CM95" s="147"/>
      <c r="CN95" s="147"/>
      <c r="CO95" s="147"/>
      <c r="CP95" s="147"/>
      <c r="CQ95" s="147"/>
      <c r="CR95" s="147"/>
      <c r="CS95" s="147"/>
      <c r="CT95" s="147"/>
      <c r="CU95" s="147"/>
      <c r="CV95" s="147"/>
      <c r="CW95" s="147"/>
      <c r="CX95" s="147"/>
      <c r="CY95" s="147"/>
      <c r="CZ95" s="147"/>
      <c r="DA95" s="147"/>
      <c r="DB95" s="147"/>
      <c r="DC95" s="147"/>
      <c r="DD95" s="147"/>
      <c r="DE95" s="147"/>
      <c r="DF95" s="147"/>
      <c r="DG95" s="147"/>
      <c r="DH95" s="147"/>
      <c r="DI95" s="147"/>
      <c r="DJ95" s="147"/>
      <c r="DK95" s="147"/>
      <c r="DL95" s="147"/>
      <c r="DM95" s="147"/>
      <c r="DN95" s="147"/>
      <c r="DO95" s="147"/>
      <c r="DP95" s="147"/>
      <c r="DQ95" s="147"/>
      <c r="DR95" s="147"/>
      <c r="DS95" s="147"/>
      <c r="DT95" s="147"/>
      <c r="DU95" s="147"/>
      <c r="DV95" s="147"/>
      <c r="DW95" s="147"/>
      <c r="DX95" s="147"/>
      <c r="DY95" s="147"/>
      <c r="DZ95" s="147"/>
      <c r="EA95" s="147"/>
      <c r="EB95" s="147"/>
      <c r="EC95" s="147"/>
      <c r="ED95" s="147"/>
      <c r="EE95" s="147"/>
      <c r="EF95" s="147"/>
      <c r="EG95" s="147"/>
      <c r="EH95" s="147"/>
      <c r="EI95" s="147"/>
      <c r="EJ95" s="147"/>
      <c r="EK95" s="147"/>
      <c r="EL95" s="147"/>
      <c r="EM95" s="147"/>
      <c r="EN95" s="147"/>
      <c r="EO95" s="147"/>
      <c r="EP95" s="147"/>
      <c r="EQ95" s="147"/>
      <c r="ER95" s="147"/>
      <c r="ES95" s="147"/>
      <c r="ET95" s="147"/>
      <c r="EU95" s="147"/>
      <c r="EV95" s="147"/>
      <c r="EW95" s="147"/>
      <c r="EX95" s="147"/>
      <c r="EY95" s="147"/>
      <c r="EZ95" s="147"/>
      <c r="FA95" s="147"/>
      <c r="FB95" s="147"/>
      <c r="FC95" s="147"/>
      <c r="FD95" s="147"/>
      <c r="FE95" s="147"/>
      <c r="FF95" s="147"/>
      <c r="FG95" s="147"/>
      <c r="FH95" s="147"/>
      <c r="FI95" s="147"/>
      <c r="FJ95" s="147"/>
      <c r="FK95" s="147"/>
      <c r="FL95" s="147"/>
      <c r="FM95" s="147"/>
      <c r="FN95" s="147"/>
      <c r="FO95" s="147"/>
      <c r="FP95" s="147"/>
      <c r="FQ95" s="147"/>
      <c r="FR95" s="147"/>
      <c r="FS95" s="147"/>
      <c r="FT95" s="147"/>
      <c r="FU95" s="147"/>
      <c r="FV95" s="147"/>
      <c r="FW95" s="147"/>
      <c r="FX95" s="147"/>
      <c r="FY95" s="147"/>
      <c r="FZ95" s="147"/>
      <c r="GA95" s="147"/>
      <c r="GB95" s="147"/>
      <c r="GC95" s="147"/>
      <c r="GD95" s="147"/>
      <c r="GE95" s="147"/>
      <c r="GF95" s="147"/>
      <c r="GG95" s="147"/>
      <c r="GH95" s="147"/>
      <c r="GI95" s="147"/>
      <c r="GJ95" s="147"/>
      <c r="GK95" s="147"/>
      <c r="GL95" s="147"/>
      <c r="GM95" s="147"/>
      <c r="GN95" s="147"/>
      <c r="GO95" s="147"/>
      <c r="GP95" s="147"/>
      <c r="GQ95" s="147"/>
      <c r="GR95" s="147"/>
      <c r="GS95" s="147"/>
      <c r="GT95" s="147"/>
      <c r="GU95" s="147"/>
      <c r="GV95" s="147"/>
      <c r="GW95" s="147"/>
      <c r="GX95" s="147"/>
      <c r="GY95" s="147"/>
      <c r="GZ95" s="147"/>
      <c r="HA95" s="147"/>
      <c r="HB95" s="147"/>
      <c r="HC95" s="154"/>
      <c r="HD95" s="154"/>
      <c r="HE95" s="154"/>
      <c r="HF95" s="154"/>
      <c r="HG95" s="154"/>
      <c r="HH95" s="154"/>
      <c r="HI95" s="154"/>
      <c r="HJ95" s="154"/>
      <c r="HK95" s="154"/>
      <c r="HL95" s="154"/>
      <c r="HM95" s="154"/>
      <c r="HN95" s="154"/>
      <c r="HO95" s="154"/>
      <c r="HP95" s="154"/>
      <c r="HQ95" s="154"/>
      <c r="HR95" s="154"/>
      <c r="HS95" s="154"/>
      <c r="HT95" s="154"/>
      <c r="HU95" s="154"/>
      <c r="HV95" s="154"/>
      <c r="HW95" s="154"/>
      <c r="HX95" s="154"/>
      <c r="HY95" s="154"/>
      <c r="HZ95" s="154"/>
      <c r="IA95" s="154"/>
      <c r="IB95" s="154"/>
      <c r="IC95" s="154"/>
    </row>
    <row r="96" spans="1:237" s="88" customFormat="1">
      <c r="A96" s="211"/>
      <c r="B96" s="228" t="s">
        <v>35</v>
      </c>
      <c r="C96" s="229"/>
      <c r="D96" s="229"/>
      <c r="E96" s="230"/>
      <c r="F96" s="113"/>
      <c r="G96" s="113"/>
      <c r="H96" s="113"/>
      <c r="I96" s="149"/>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c r="CF96" s="147"/>
      <c r="CG96" s="147"/>
      <c r="CH96" s="147"/>
      <c r="CI96" s="147"/>
      <c r="CJ96" s="147"/>
      <c r="CK96" s="147"/>
      <c r="CL96" s="147"/>
      <c r="CM96" s="147"/>
      <c r="CN96" s="147"/>
      <c r="CO96" s="147"/>
      <c r="CP96" s="147"/>
      <c r="CQ96" s="147"/>
      <c r="CR96" s="147"/>
      <c r="CS96" s="147"/>
      <c r="CT96" s="147"/>
      <c r="CU96" s="147"/>
      <c r="CV96" s="147"/>
      <c r="CW96" s="147"/>
      <c r="CX96" s="147"/>
      <c r="CY96" s="147"/>
      <c r="CZ96" s="147"/>
      <c r="DA96" s="147"/>
      <c r="DB96" s="147"/>
      <c r="DC96" s="147"/>
      <c r="DD96" s="147"/>
      <c r="DE96" s="147"/>
      <c r="DF96" s="147"/>
      <c r="DG96" s="147"/>
      <c r="DH96" s="147"/>
      <c r="DI96" s="147"/>
      <c r="DJ96" s="147"/>
      <c r="DK96" s="147"/>
      <c r="DL96" s="147"/>
      <c r="DM96" s="147"/>
      <c r="DN96" s="147"/>
      <c r="DO96" s="147"/>
      <c r="DP96" s="147"/>
      <c r="DQ96" s="147"/>
      <c r="DR96" s="147"/>
      <c r="DS96" s="147"/>
      <c r="DT96" s="147"/>
      <c r="DU96" s="147"/>
      <c r="DV96" s="147"/>
      <c r="DW96" s="147"/>
      <c r="DX96" s="147"/>
      <c r="DY96" s="147"/>
      <c r="DZ96" s="147"/>
      <c r="EA96" s="147"/>
      <c r="EB96" s="147"/>
      <c r="EC96" s="147"/>
      <c r="ED96" s="147"/>
      <c r="EE96" s="147"/>
      <c r="EF96" s="147"/>
      <c r="EG96" s="147"/>
      <c r="EH96" s="147"/>
      <c r="EI96" s="147"/>
      <c r="EJ96" s="147"/>
      <c r="EK96" s="147"/>
      <c r="EL96" s="147"/>
      <c r="EM96" s="147"/>
      <c r="EN96" s="147"/>
      <c r="EO96" s="147"/>
      <c r="EP96" s="147"/>
      <c r="EQ96" s="147"/>
      <c r="ER96" s="147"/>
      <c r="ES96" s="147"/>
      <c r="ET96" s="147"/>
      <c r="EU96" s="147"/>
      <c r="EV96" s="147"/>
      <c r="EW96" s="147"/>
      <c r="EX96" s="147"/>
      <c r="EY96" s="147"/>
      <c r="EZ96" s="147"/>
      <c r="FA96" s="147"/>
      <c r="FB96" s="147"/>
      <c r="FC96" s="147"/>
      <c r="FD96" s="147"/>
      <c r="FE96" s="147"/>
      <c r="FF96" s="147"/>
      <c r="FG96" s="147"/>
      <c r="FH96" s="147"/>
      <c r="FI96" s="147"/>
      <c r="FJ96" s="147"/>
      <c r="FK96" s="147"/>
      <c r="FL96" s="147"/>
      <c r="FM96" s="147"/>
      <c r="FN96" s="147"/>
      <c r="FO96" s="147"/>
      <c r="FP96" s="147"/>
      <c r="FQ96" s="147"/>
      <c r="FR96" s="147"/>
      <c r="FS96" s="147"/>
      <c r="FT96" s="147"/>
      <c r="FU96" s="147"/>
      <c r="FV96" s="147"/>
      <c r="FW96" s="147"/>
      <c r="FX96" s="147"/>
      <c r="FY96" s="147"/>
      <c r="FZ96" s="147"/>
      <c r="GA96" s="147"/>
      <c r="GB96" s="147"/>
      <c r="GC96" s="147"/>
      <c r="GD96" s="147"/>
      <c r="GE96" s="147"/>
      <c r="GF96" s="147"/>
      <c r="GG96" s="147"/>
      <c r="GH96" s="147"/>
      <c r="GI96" s="147"/>
      <c r="GJ96" s="147"/>
      <c r="GK96" s="147"/>
      <c r="GL96" s="147"/>
      <c r="GM96" s="147"/>
      <c r="GN96" s="147"/>
      <c r="GO96" s="147"/>
      <c r="GP96" s="147"/>
      <c r="GQ96" s="147"/>
      <c r="GR96" s="147"/>
      <c r="GS96" s="147"/>
      <c r="GT96" s="147"/>
      <c r="GU96" s="147"/>
      <c r="GV96" s="147"/>
      <c r="GW96" s="147"/>
      <c r="GX96" s="147"/>
      <c r="GY96" s="147"/>
      <c r="GZ96" s="147"/>
      <c r="HA96" s="147"/>
      <c r="HB96" s="147"/>
      <c r="HC96" s="154"/>
      <c r="HD96" s="154"/>
      <c r="HE96" s="154"/>
      <c r="HF96" s="154"/>
      <c r="HG96" s="154"/>
      <c r="HH96" s="154"/>
      <c r="HI96" s="154"/>
      <c r="HJ96" s="154"/>
      <c r="HK96" s="154"/>
      <c r="HL96" s="154"/>
      <c r="HM96" s="154"/>
      <c r="HN96" s="154"/>
      <c r="HO96" s="154"/>
      <c r="HP96" s="154"/>
      <c r="HQ96" s="154"/>
      <c r="HR96" s="154"/>
      <c r="HS96" s="154"/>
      <c r="HT96" s="154"/>
      <c r="HU96" s="154"/>
      <c r="HV96" s="154"/>
      <c r="HW96" s="154"/>
      <c r="HX96" s="154"/>
      <c r="HY96" s="154"/>
      <c r="HZ96" s="154"/>
      <c r="IA96" s="154"/>
      <c r="IB96" s="154"/>
      <c r="IC96" s="154"/>
    </row>
    <row r="97" spans="1:237" s="88" customFormat="1">
      <c r="A97" s="136">
        <v>6</v>
      </c>
      <c r="B97" s="236" t="s">
        <v>100</v>
      </c>
      <c r="C97" s="237"/>
      <c r="D97" s="237"/>
      <c r="E97" s="238"/>
      <c r="F97" s="103"/>
      <c r="G97" s="103"/>
      <c r="H97" s="103"/>
      <c r="I97" s="149"/>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c r="CF97" s="147"/>
      <c r="CG97" s="147"/>
      <c r="CH97" s="147"/>
      <c r="CI97" s="147"/>
      <c r="CJ97" s="147"/>
      <c r="CK97" s="147"/>
      <c r="CL97" s="147"/>
      <c r="CM97" s="147"/>
      <c r="CN97" s="147"/>
      <c r="CO97" s="147"/>
      <c r="CP97" s="147"/>
      <c r="CQ97" s="147"/>
      <c r="CR97" s="147"/>
      <c r="CS97" s="147"/>
      <c r="CT97" s="147"/>
      <c r="CU97" s="147"/>
      <c r="CV97" s="147"/>
      <c r="CW97" s="147"/>
      <c r="CX97" s="147"/>
      <c r="CY97" s="147"/>
      <c r="CZ97" s="147"/>
      <c r="DA97" s="147"/>
      <c r="DB97" s="147"/>
      <c r="DC97" s="147"/>
      <c r="DD97" s="147"/>
      <c r="DE97" s="147"/>
      <c r="DF97" s="147"/>
      <c r="DG97" s="147"/>
      <c r="DH97" s="147"/>
      <c r="DI97" s="147"/>
      <c r="DJ97" s="147"/>
      <c r="DK97" s="147"/>
      <c r="DL97" s="147"/>
      <c r="DM97" s="147"/>
      <c r="DN97" s="147"/>
      <c r="DO97" s="147"/>
      <c r="DP97" s="147"/>
      <c r="DQ97" s="147"/>
      <c r="DR97" s="147"/>
      <c r="DS97" s="147"/>
      <c r="DT97" s="147"/>
      <c r="DU97" s="147"/>
      <c r="DV97" s="147"/>
      <c r="DW97" s="147"/>
      <c r="DX97" s="147"/>
      <c r="DY97" s="147"/>
      <c r="DZ97" s="147"/>
      <c r="EA97" s="147"/>
      <c r="EB97" s="147"/>
      <c r="EC97" s="147"/>
      <c r="ED97" s="147"/>
      <c r="EE97" s="147"/>
      <c r="EF97" s="147"/>
      <c r="EG97" s="147"/>
      <c r="EH97" s="147"/>
      <c r="EI97" s="147"/>
      <c r="EJ97" s="147"/>
      <c r="EK97" s="147"/>
      <c r="EL97" s="147"/>
      <c r="EM97" s="147"/>
      <c r="EN97" s="147"/>
      <c r="EO97" s="147"/>
      <c r="EP97" s="147"/>
      <c r="EQ97" s="147"/>
      <c r="ER97" s="147"/>
      <c r="ES97" s="147"/>
      <c r="ET97" s="147"/>
      <c r="EU97" s="147"/>
      <c r="EV97" s="147"/>
      <c r="EW97" s="147"/>
      <c r="EX97" s="147"/>
      <c r="EY97" s="147"/>
      <c r="EZ97" s="147"/>
      <c r="FA97" s="147"/>
      <c r="FB97" s="147"/>
      <c r="FC97" s="147"/>
      <c r="FD97" s="147"/>
      <c r="FE97" s="147"/>
      <c r="FF97" s="147"/>
      <c r="FG97" s="147"/>
      <c r="FH97" s="147"/>
      <c r="FI97" s="147"/>
      <c r="FJ97" s="147"/>
      <c r="FK97" s="147"/>
      <c r="FL97" s="147"/>
      <c r="FM97" s="147"/>
      <c r="FN97" s="147"/>
      <c r="FO97" s="147"/>
      <c r="FP97" s="147"/>
      <c r="FQ97" s="147"/>
      <c r="FR97" s="147"/>
      <c r="FS97" s="147"/>
      <c r="FT97" s="147"/>
      <c r="FU97" s="147"/>
      <c r="FV97" s="147"/>
      <c r="FW97" s="147"/>
      <c r="FX97" s="147"/>
      <c r="FY97" s="147"/>
      <c r="FZ97" s="147"/>
      <c r="GA97" s="147"/>
      <c r="GB97" s="147"/>
      <c r="GC97" s="147"/>
      <c r="GD97" s="147"/>
      <c r="GE97" s="147"/>
      <c r="GF97" s="147"/>
      <c r="GG97" s="147"/>
      <c r="GH97" s="147"/>
      <c r="GI97" s="147"/>
      <c r="GJ97" s="147"/>
      <c r="GK97" s="147"/>
      <c r="GL97" s="147"/>
      <c r="GM97" s="147"/>
      <c r="GN97" s="147"/>
      <c r="GO97" s="147"/>
      <c r="GP97" s="147"/>
      <c r="GQ97" s="147"/>
      <c r="GR97" s="147"/>
      <c r="GS97" s="147"/>
      <c r="GT97" s="147"/>
      <c r="GU97" s="147"/>
      <c r="GV97" s="147"/>
      <c r="GW97" s="147"/>
      <c r="GX97" s="147"/>
      <c r="GY97" s="147"/>
      <c r="GZ97" s="147"/>
      <c r="HA97" s="147"/>
      <c r="HB97" s="147"/>
      <c r="HC97" s="154"/>
      <c r="HD97" s="154"/>
      <c r="HE97" s="154"/>
      <c r="HF97" s="154"/>
      <c r="HG97" s="154"/>
      <c r="HH97" s="154"/>
      <c r="HI97" s="154"/>
      <c r="HJ97" s="154"/>
      <c r="HK97" s="154"/>
      <c r="HL97" s="154"/>
      <c r="HM97" s="154"/>
      <c r="HN97" s="154"/>
      <c r="HO97" s="154"/>
      <c r="HP97" s="154"/>
      <c r="HQ97" s="154"/>
      <c r="HR97" s="154"/>
      <c r="HS97" s="154"/>
      <c r="HT97" s="154"/>
      <c r="HU97" s="154"/>
      <c r="HV97" s="154"/>
      <c r="HW97" s="154"/>
      <c r="HX97" s="154"/>
      <c r="HY97" s="154"/>
      <c r="HZ97" s="154"/>
      <c r="IA97" s="154"/>
      <c r="IB97" s="154"/>
      <c r="IC97" s="154"/>
    </row>
    <row r="98" spans="1:237" s="88" customFormat="1">
      <c r="A98" s="210">
        <v>7</v>
      </c>
      <c r="B98" s="236" t="s">
        <v>101</v>
      </c>
      <c r="C98" s="237"/>
      <c r="D98" s="237"/>
      <c r="E98" s="238"/>
      <c r="F98" s="106"/>
      <c r="G98" s="106"/>
      <c r="H98" s="106"/>
      <c r="I98" s="128"/>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c r="CF98" s="147"/>
      <c r="CG98" s="147"/>
      <c r="CH98" s="147"/>
      <c r="CI98" s="147"/>
      <c r="CJ98" s="147"/>
      <c r="CK98" s="147"/>
      <c r="CL98" s="147"/>
      <c r="CM98" s="147"/>
      <c r="CN98" s="147"/>
      <c r="CO98" s="147"/>
      <c r="CP98" s="147"/>
      <c r="CQ98" s="147"/>
      <c r="CR98" s="147"/>
      <c r="CS98" s="147"/>
      <c r="CT98" s="147"/>
      <c r="CU98" s="147"/>
      <c r="CV98" s="147"/>
      <c r="CW98" s="147"/>
      <c r="CX98" s="147"/>
      <c r="CY98" s="147"/>
      <c r="CZ98" s="147"/>
      <c r="DA98" s="147"/>
      <c r="DB98" s="147"/>
      <c r="DC98" s="147"/>
      <c r="DD98" s="147"/>
      <c r="DE98" s="147"/>
      <c r="DF98" s="147"/>
      <c r="DG98" s="147"/>
      <c r="DH98" s="147"/>
      <c r="DI98" s="147"/>
      <c r="DJ98" s="147"/>
      <c r="DK98" s="147"/>
      <c r="DL98" s="147"/>
      <c r="DM98" s="147"/>
      <c r="DN98" s="147"/>
      <c r="DO98" s="147"/>
      <c r="DP98" s="147"/>
      <c r="DQ98" s="147"/>
      <c r="DR98" s="147"/>
      <c r="DS98" s="147"/>
      <c r="DT98" s="147"/>
      <c r="DU98" s="147"/>
      <c r="DV98" s="147"/>
      <c r="DW98" s="147"/>
      <c r="DX98" s="147"/>
      <c r="DY98" s="147"/>
      <c r="DZ98" s="147"/>
      <c r="EA98" s="147"/>
      <c r="EB98" s="147"/>
      <c r="EC98" s="147"/>
      <c r="ED98" s="147"/>
      <c r="EE98" s="147"/>
      <c r="EF98" s="147"/>
      <c r="EG98" s="147"/>
      <c r="EH98" s="147"/>
      <c r="EI98" s="147"/>
      <c r="EJ98" s="147"/>
      <c r="EK98" s="147"/>
      <c r="EL98" s="147"/>
      <c r="EM98" s="147"/>
      <c r="EN98" s="147"/>
      <c r="EO98" s="147"/>
      <c r="EP98" s="147"/>
      <c r="EQ98" s="147"/>
      <c r="ER98" s="147"/>
      <c r="ES98" s="147"/>
      <c r="ET98" s="147"/>
      <c r="EU98" s="147"/>
      <c r="EV98" s="147"/>
      <c r="EW98" s="147"/>
      <c r="EX98" s="147"/>
      <c r="EY98" s="147"/>
      <c r="EZ98" s="147"/>
      <c r="FA98" s="147"/>
      <c r="FB98" s="147"/>
      <c r="FC98" s="147"/>
      <c r="FD98" s="147"/>
      <c r="FE98" s="147"/>
      <c r="FF98" s="147"/>
      <c r="FG98" s="147"/>
      <c r="FH98" s="147"/>
      <c r="FI98" s="147"/>
      <c r="FJ98" s="147"/>
      <c r="FK98" s="147"/>
      <c r="FL98" s="147"/>
      <c r="FM98" s="147"/>
      <c r="FN98" s="147"/>
      <c r="FO98" s="147"/>
      <c r="FP98" s="147"/>
      <c r="FQ98" s="147"/>
      <c r="FR98" s="147"/>
      <c r="FS98" s="147"/>
      <c r="FT98" s="147"/>
      <c r="FU98" s="147"/>
      <c r="FV98" s="147"/>
      <c r="FW98" s="147"/>
      <c r="FX98" s="147"/>
      <c r="FY98" s="147"/>
      <c r="FZ98" s="147"/>
      <c r="GA98" s="147"/>
      <c r="GB98" s="147"/>
      <c r="GC98" s="147"/>
      <c r="GD98" s="147"/>
      <c r="GE98" s="147"/>
      <c r="GF98" s="147"/>
      <c r="GG98" s="147"/>
      <c r="GH98" s="147"/>
      <c r="GI98" s="147"/>
      <c r="GJ98" s="147"/>
      <c r="GK98" s="147"/>
      <c r="GL98" s="147"/>
      <c r="GM98" s="147"/>
      <c r="GN98" s="147"/>
      <c r="GO98" s="147"/>
      <c r="GP98" s="147"/>
      <c r="GQ98" s="147"/>
      <c r="GR98" s="147"/>
      <c r="GS98" s="147"/>
      <c r="GT98" s="147"/>
      <c r="GU98" s="147"/>
      <c r="GV98" s="147"/>
      <c r="GW98" s="147"/>
      <c r="GX98" s="147"/>
      <c r="GY98" s="147"/>
      <c r="GZ98" s="147"/>
      <c r="HA98" s="147"/>
      <c r="HB98" s="147"/>
      <c r="HC98" s="154"/>
      <c r="HD98" s="154"/>
      <c r="HE98" s="154"/>
      <c r="HF98" s="154"/>
      <c r="HG98" s="154"/>
      <c r="HH98" s="154"/>
      <c r="HI98" s="154"/>
      <c r="HJ98" s="154"/>
      <c r="HK98" s="154"/>
      <c r="HL98" s="154"/>
      <c r="HM98" s="154"/>
      <c r="HN98" s="154"/>
      <c r="HO98" s="154"/>
      <c r="HP98" s="154"/>
      <c r="HQ98" s="154"/>
      <c r="HR98" s="154"/>
      <c r="HS98" s="154"/>
      <c r="HT98" s="154"/>
      <c r="HU98" s="154"/>
      <c r="HV98" s="154"/>
      <c r="HW98" s="154"/>
      <c r="HX98" s="154"/>
      <c r="HY98" s="154"/>
      <c r="HZ98" s="154"/>
      <c r="IA98" s="154"/>
      <c r="IB98" s="154"/>
      <c r="IC98" s="154"/>
    </row>
    <row r="99" spans="1:237" s="88" customFormat="1">
      <c r="A99" s="211"/>
      <c r="B99" s="228" t="s">
        <v>35</v>
      </c>
      <c r="C99" s="229"/>
      <c r="D99" s="229"/>
      <c r="E99" s="230"/>
      <c r="F99" s="106"/>
      <c r="G99" s="106"/>
      <c r="H99" s="106"/>
      <c r="I99" s="128"/>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7"/>
      <c r="CB99" s="147"/>
      <c r="CC99" s="147"/>
      <c r="CD99" s="147"/>
      <c r="CE99" s="147"/>
      <c r="CF99" s="147"/>
      <c r="CG99" s="147"/>
      <c r="CH99" s="147"/>
      <c r="CI99" s="147"/>
      <c r="CJ99" s="147"/>
      <c r="CK99" s="147"/>
      <c r="CL99" s="147"/>
      <c r="CM99" s="147"/>
      <c r="CN99" s="147"/>
      <c r="CO99" s="147"/>
      <c r="CP99" s="147"/>
      <c r="CQ99" s="147"/>
      <c r="CR99" s="147"/>
      <c r="CS99" s="147"/>
      <c r="CT99" s="147"/>
      <c r="CU99" s="147"/>
      <c r="CV99" s="147"/>
      <c r="CW99" s="147"/>
      <c r="CX99" s="147"/>
      <c r="CY99" s="147"/>
      <c r="CZ99" s="147"/>
      <c r="DA99" s="147"/>
      <c r="DB99" s="147"/>
      <c r="DC99" s="147"/>
      <c r="DD99" s="147"/>
      <c r="DE99" s="147"/>
      <c r="DF99" s="147"/>
      <c r="DG99" s="147"/>
      <c r="DH99" s="147"/>
      <c r="DI99" s="147"/>
      <c r="DJ99" s="147"/>
      <c r="DK99" s="147"/>
      <c r="DL99" s="147"/>
      <c r="DM99" s="147"/>
      <c r="DN99" s="147"/>
      <c r="DO99" s="147"/>
      <c r="DP99" s="147"/>
      <c r="DQ99" s="147"/>
      <c r="DR99" s="147"/>
      <c r="DS99" s="147"/>
      <c r="DT99" s="147"/>
      <c r="DU99" s="147"/>
      <c r="DV99" s="147"/>
      <c r="DW99" s="147"/>
      <c r="DX99" s="147"/>
      <c r="DY99" s="147"/>
      <c r="DZ99" s="147"/>
      <c r="EA99" s="147"/>
      <c r="EB99" s="147"/>
      <c r="EC99" s="147"/>
      <c r="ED99" s="147"/>
      <c r="EE99" s="147"/>
      <c r="EF99" s="147"/>
      <c r="EG99" s="147"/>
      <c r="EH99" s="147"/>
      <c r="EI99" s="147"/>
      <c r="EJ99" s="147"/>
      <c r="EK99" s="147"/>
      <c r="EL99" s="147"/>
      <c r="EM99" s="147"/>
      <c r="EN99" s="147"/>
      <c r="EO99" s="147"/>
      <c r="EP99" s="147"/>
      <c r="EQ99" s="147"/>
      <c r="ER99" s="147"/>
      <c r="ES99" s="147"/>
      <c r="ET99" s="147"/>
      <c r="EU99" s="147"/>
      <c r="EV99" s="147"/>
      <c r="EW99" s="147"/>
      <c r="EX99" s="147"/>
      <c r="EY99" s="147"/>
      <c r="EZ99" s="147"/>
      <c r="FA99" s="147"/>
      <c r="FB99" s="147"/>
      <c r="FC99" s="147"/>
      <c r="FD99" s="147"/>
      <c r="FE99" s="147"/>
      <c r="FF99" s="147"/>
      <c r="FG99" s="147"/>
      <c r="FH99" s="147"/>
      <c r="FI99" s="147"/>
      <c r="FJ99" s="147"/>
      <c r="FK99" s="147"/>
      <c r="FL99" s="147"/>
      <c r="FM99" s="147"/>
      <c r="FN99" s="147"/>
      <c r="FO99" s="147"/>
      <c r="FP99" s="147"/>
      <c r="FQ99" s="147"/>
      <c r="FR99" s="147"/>
      <c r="FS99" s="147"/>
      <c r="FT99" s="147"/>
      <c r="FU99" s="147"/>
      <c r="FV99" s="147"/>
      <c r="FW99" s="147"/>
      <c r="FX99" s="147"/>
      <c r="FY99" s="147"/>
      <c r="FZ99" s="147"/>
      <c r="GA99" s="147"/>
      <c r="GB99" s="147"/>
      <c r="GC99" s="147"/>
      <c r="GD99" s="147"/>
      <c r="GE99" s="147"/>
      <c r="GF99" s="147"/>
      <c r="GG99" s="147"/>
      <c r="GH99" s="147"/>
      <c r="GI99" s="147"/>
      <c r="GJ99" s="147"/>
      <c r="GK99" s="147"/>
      <c r="GL99" s="147"/>
      <c r="GM99" s="147"/>
      <c r="GN99" s="147"/>
      <c r="GO99" s="147"/>
      <c r="GP99" s="147"/>
      <c r="GQ99" s="147"/>
      <c r="GR99" s="147"/>
      <c r="GS99" s="147"/>
      <c r="GT99" s="147"/>
      <c r="GU99" s="147"/>
      <c r="GV99" s="147"/>
      <c r="GW99" s="147"/>
      <c r="GX99" s="147"/>
      <c r="GY99" s="147"/>
      <c r="GZ99" s="147"/>
      <c r="HA99" s="147"/>
      <c r="HB99" s="147"/>
      <c r="HC99" s="154"/>
      <c r="HD99" s="154"/>
      <c r="HE99" s="154"/>
      <c r="HF99" s="154"/>
      <c r="HG99" s="154"/>
      <c r="HH99" s="154"/>
      <c r="HI99" s="154"/>
      <c r="HJ99" s="154"/>
      <c r="HK99" s="154"/>
      <c r="HL99" s="154"/>
      <c r="HM99" s="154"/>
      <c r="HN99" s="154"/>
      <c r="HO99" s="154"/>
      <c r="HP99" s="154"/>
      <c r="HQ99" s="154"/>
      <c r="HR99" s="154"/>
      <c r="HS99" s="154"/>
      <c r="HT99" s="154"/>
      <c r="HU99" s="154"/>
      <c r="HV99" s="154"/>
      <c r="HW99" s="154"/>
      <c r="HX99" s="154"/>
      <c r="HY99" s="154"/>
      <c r="HZ99" s="154"/>
      <c r="IA99" s="154"/>
      <c r="IB99" s="154"/>
      <c r="IC99" s="154"/>
    </row>
    <row r="100" spans="1:237" s="88" customFormat="1">
      <c r="A100" s="210">
        <v>8</v>
      </c>
      <c r="B100" s="236" t="s">
        <v>102</v>
      </c>
      <c r="C100" s="237"/>
      <c r="D100" s="237"/>
      <c r="E100" s="238"/>
      <c r="F100" s="106"/>
      <c r="G100" s="106"/>
      <c r="H100" s="106"/>
      <c r="I100" s="149"/>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7"/>
      <c r="CK100" s="147"/>
      <c r="CL100" s="147"/>
      <c r="CM100" s="147"/>
      <c r="CN100" s="147"/>
      <c r="CO100" s="147"/>
      <c r="CP100" s="147"/>
      <c r="CQ100" s="147"/>
      <c r="CR100" s="147"/>
      <c r="CS100" s="147"/>
      <c r="CT100" s="147"/>
      <c r="CU100" s="147"/>
      <c r="CV100" s="147"/>
      <c r="CW100" s="147"/>
      <c r="CX100" s="147"/>
      <c r="CY100" s="147"/>
      <c r="CZ100" s="147"/>
      <c r="DA100" s="147"/>
      <c r="DB100" s="147"/>
      <c r="DC100" s="147"/>
      <c r="DD100" s="147"/>
      <c r="DE100" s="147"/>
      <c r="DF100" s="147"/>
      <c r="DG100" s="147"/>
      <c r="DH100" s="147"/>
      <c r="DI100" s="147"/>
      <c r="DJ100" s="147"/>
      <c r="DK100" s="147"/>
      <c r="DL100" s="147"/>
      <c r="DM100" s="147"/>
      <c r="DN100" s="147"/>
      <c r="DO100" s="147"/>
      <c r="DP100" s="147"/>
      <c r="DQ100" s="147"/>
      <c r="DR100" s="147"/>
      <c r="DS100" s="147"/>
      <c r="DT100" s="147"/>
      <c r="DU100" s="147"/>
      <c r="DV100" s="147"/>
      <c r="DW100" s="147"/>
      <c r="DX100" s="147"/>
      <c r="DY100" s="147"/>
      <c r="DZ100" s="147"/>
      <c r="EA100" s="147"/>
      <c r="EB100" s="147"/>
      <c r="EC100" s="147"/>
      <c r="ED100" s="147"/>
      <c r="EE100" s="147"/>
      <c r="EF100" s="147"/>
      <c r="EG100" s="147"/>
      <c r="EH100" s="147"/>
      <c r="EI100" s="147"/>
      <c r="EJ100" s="147"/>
      <c r="EK100" s="147"/>
      <c r="EL100" s="147"/>
      <c r="EM100" s="147"/>
      <c r="EN100" s="147"/>
      <c r="EO100" s="147"/>
      <c r="EP100" s="147"/>
      <c r="EQ100" s="147"/>
      <c r="ER100" s="147"/>
      <c r="ES100" s="147"/>
      <c r="ET100" s="147"/>
      <c r="EU100" s="147"/>
      <c r="EV100" s="147"/>
      <c r="EW100" s="147"/>
      <c r="EX100" s="147"/>
      <c r="EY100" s="147"/>
      <c r="EZ100" s="147"/>
      <c r="FA100" s="147"/>
      <c r="FB100" s="147"/>
      <c r="FC100" s="147"/>
      <c r="FD100" s="147"/>
      <c r="FE100" s="147"/>
      <c r="FF100" s="147"/>
      <c r="FG100" s="147"/>
      <c r="FH100" s="147"/>
      <c r="FI100" s="147"/>
      <c r="FJ100" s="147"/>
      <c r="FK100" s="147"/>
      <c r="FL100" s="147"/>
      <c r="FM100" s="147"/>
      <c r="FN100" s="147"/>
      <c r="FO100" s="147"/>
      <c r="FP100" s="147"/>
      <c r="FQ100" s="147"/>
      <c r="FR100" s="147"/>
      <c r="FS100" s="147"/>
      <c r="FT100" s="147"/>
      <c r="FU100" s="147"/>
      <c r="FV100" s="147"/>
      <c r="FW100" s="147"/>
      <c r="FX100" s="147"/>
      <c r="FY100" s="147"/>
      <c r="FZ100" s="147"/>
      <c r="GA100" s="147"/>
      <c r="GB100" s="147"/>
      <c r="GC100" s="147"/>
      <c r="GD100" s="147"/>
      <c r="GE100" s="147"/>
      <c r="GF100" s="147"/>
      <c r="GG100" s="147"/>
      <c r="GH100" s="147"/>
      <c r="GI100" s="147"/>
      <c r="GJ100" s="147"/>
      <c r="GK100" s="147"/>
      <c r="GL100" s="147"/>
      <c r="GM100" s="147"/>
      <c r="GN100" s="147"/>
      <c r="GO100" s="147"/>
      <c r="GP100" s="147"/>
      <c r="GQ100" s="147"/>
      <c r="GR100" s="147"/>
      <c r="GS100" s="147"/>
      <c r="GT100" s="147"/>
      <c r="GU100" s="147"/>
      <c r="GV100" s="147"/>
      <c r="GW100" s="147"/>
      <c r="GX100" s="147"/>
      <c r="GY100" s="147"/>
      <c r="GZ100" s="147"/>
      <c r="HA100" s="147"/>
      <c r="HB100" s="147"/>
      <c r="HC100" s="154"/>
      <c r="HD100" s="154"/>
      <c r="HE100" s="154"/>
      <c r="HF100" s="154"/>
      <c r="HG100" s="154"/>
      <c r="HH100" s="154"/>
      <c r="HI100" s="154"/>
      <c r="HJ100" s="154"/>
      <c r="HK100" s="154"/>
      <c r="HL100" s="154"/>
      <c r="HM100" s="154"/>
      <c r="HN100" s="154"/>
      <c r="HO100" s="154"/>
      <c r="HP100" s="154"/>
      <c r="HQ100" s="154"/>
      <c r="HR100" s="154"/>
      <c r="HS100" s="154"/>
      <c r="HT100" s="154"/>
      <c r="HU100" s="154"/>
      <c r="HV100" s="154"/>
      <c r="HW100" s="154"/>
      <c r="HX100" s="154"/>
      <c r="HY100" s="154"/>
      <c r="HZ100" s="154"/>
      <c r="IA100" s="154"/>
      <c r="IB100" s="154"/>
      <c r="IC100" s="154"/>
    </row>
    <row r="101" spans="1:237" s="88" customFormat="1">
      <c r="A101" s="211"/>
      <c r="B101" s="228" t="s">
        <v>35</v>
      </c>
      <c r="C101" s="229"/>
      <c r="D101" s="229"/>
      <c r="E101" s="230"/>
      <c r="F101" s="106"/>
      <c r="G101" s="106"/>
      <c r="H101" s="106"/>
      <c r="I101" s="149"/>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c r="CM101" s="147"/>
      <c r="CN101" s="147"/>
      <c r="CO101" s="147"/>
      <c r="CP101" s="147"/>
      <c r="CQ101" s="147"/>
      <c r="CR101" s="147"/>
      <c r="CS101" s="147"/>
      <c r="CT101" s="147"/>
      <c r="CU101" s="147"/>
      <c r="CV101" s="147"/>
      <c r="CW101" s="147"/>
      <c r="CX101" s="147"/>
      <c r="CY101" s="147"/>
      <c r="CZ101" s="147"/>
      <c r="DA101" s="147"/>
      <c r="DB101" s="147"/>
      <c r="DC101" s="147"/>
      <c r="DD101" s="147"/>
      <c r="DE101" s="147"/>
      <c r="DF101" s="147"/>
      <c r="DG101" s="147"/>
      <c r="DH101" s="147"/>
      <c r="DI101" s="147"/>
      <c r="DJ101" s="147"/>
      <c r="DK101" s="147"/>
      <c r="DL101" s="147"/>
      <c r="DM101" s="147"/>
      <c r="DN101" s="147"/>
      <c r="DO101" s="147"/>
      <c r="DP101" s="147"/>
      <c r="DQ101" s="147"/>
      <c r="DR101" s="147"/>
      <c r="DS101" s="147"/>
      <c r="DT101" s="147"/>
      <c r="DU101" s="147"/>
      <c r="DV101" s="147"/>
      <c r="DW101" s="147"/>
      <c r="DX101" s="147"/>
      <c r="DY101" s="147"/>
      <c r="DZ101" s="147"/>
      <c r="EA101" s="147"/>
      <c r="EB101" s="147"/>
      <c r="EC101" s="147"/>
      <c r="ED101" s="147"/>
      <c r="EE101" s="147"/>
      <c r="EF101" s="147"/>
      <c r="EG101" s="147"/>
      <c r="EH101" s="147"/>
      <c r="EI101" s="147"/>
      <c r="EJ101" s="147"/>
      <c r="EK101" s="147"/>
      <c r="EL101" s="147"/>
      <c r="EM101" s="147"/>
      <c r="EN101" s="147"/>
      <c r="EO101" s="147"/>
      <c r="EP101" s="147"/>
      <c r="EQ101" s="147"/>
      <c r="ER101" s="147"/>
      <c r="ES101" s="147"/>
      <c r="ET101" s="147"/>
      <c r="EU101" s="147"/>
      <c r="EV101" s="147"/>
      <c r="EW101" s="147"/>
      <c r="EX101" s="147"/>
      <c r="EY101" s="147"/>
      <c r="EZ101" s="147"/>
      <c r="FA101" s="147"/>
      <c r="FB101" s="147"/>
      <c r="FC101" s="147"/>
      <c r="FD101" s="147"/>
      <c r="FE101" s="147"/>
      <c r="FF101" s="147"/>
      <c r="FG101" s="147"/>
      <c r="FH101" s="147"/>
      <c r="FI101" s="147"/>
      <c r="FJ101" s="147"/>
      <c r="FK101" s="147"/>
      <c r="FL101" s="147"/>
      <c r="FM101" s="147"/>
      <c r="FN101" s="147"/>
      <c r="FO101" s="147"/>
      <c r="FP101" s="147"/>
      <c r="FQ101" s="147"/>
      <c r="FR101" s="147"/>
      <c r="FS101" s="147"/>
      <c r="FT101" s="147"/>
      <c r="FU101" s="147"/>
      <c r="FV101" s="147"/>
      <c r="FW101" s="147"/>
      <c r="FX101" s="147"/>
      <c r="FY101" s="147"/>
      <c r="FZ101" s="147"/>
      <c r="GA101" s="147"/>
      <c r="GB101" s="147"/>
      <c r="GC101" s="147"/>
      <c r="GD101" s="147"/>
      <c r="GE101" s="147"/>
      <c r="GF101" s="147"/>
      <c r="GG101" s="147"/>
      <c r="GH101" s="147"/>
      <c r="GI101" s="147"/>
      <c r="GJ101" s="147"/>
      <c r="GK101" s="147"/>
      <c r="GL101" s="147"/>
      <c r="GM101" s="147"/>
      <c r="GN101" s="147"/>
      <c r="GO101" s="147"/>
      <c r="GP101" s="147"/>
      <c r="GQ101" s="147"/>
      <c r="GR101" s="147"/>
      <c r="GS101" s="147"/>
      <c r="GT101" s="147"/>
      <c r="GU101" s="147"/>
      <c r="GV101" s="147"/>
      <c r="GW101" s="147"/>
      <c r="GX101" s="147"/>
      <c r="GY101" s="147"/>
      <c r="GZ101" s="147"/>
      <c r="HA101" s="147"/>
      <c r="HB101" s="147"/>
      <c r="HC101" s="154"/>
      <c r="HD101" s="154"/>
      <c r="HE101" s="154"/>
      <c r="HF101" s="154"/>
      <c r="HG101" s="154"/>
      <c r="HH101" s="154"/>
      <c r="HI101" s="154"/>
      <c r="HJ101" s="154"/>
      <c r="HK101" s="154"/>
      <c r="HL101" s="154"/>
      <c r="HM101" s="154"/>
      <c r="HN101" s="154"/>
      <c r="HO101" s="154"/>
      <c r="HP101" s="154"/>
      <c r="HQ101" s="154"/>
      <c r="HR101" s="154"/>
      <c r="HS101" s="154"/>
      <c r="HT101" s="154"/>
      <c r="HU101" s="154"/>
      <c r="HV101" s="154"/>
      <c r="HW101" s="154"/>
      <c r="HX101" s="154"/>
      <c r="HY101" s="154"/>
      <c r="HZ101" s="154"/>
      <c r="IA101" s="154"/>
      <c r="IB101" s="154"/>
      <c r="IC101" s="154"/>
    </row>
    <row r="102" spans="1:237" s="88" customFormat="1">
      <c r="A102" s="210">
        <v>9</v>
      </c>
      <c r="B102" s="236" t="s">
        <v>103</v>
      </c>
      <c r="C102" s="237"/>
      <c r="D102" s="237"/>
      <c r="E102" s="238"/>
      <c r="F102" s="106"/>
      <c r="G102" s="106"/>
      <c r="H102" s="106"/>
      <c r="I102" s="149"/>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c r="CN102" s="147"/>
      <c r="CO102" s="147"/>
      <c r="CP102" s="147"/>
      <c r="CQ102" s="147"/>
      <c r="CR102" s="147"/>
      <c r="CS102" s="147"/>
      <c r="CT102" s="147"/>
      <c r="CU102" s="147"/>
      <c r="CV102" s="147"/>
      <c r="CW102" s="147"/>
      <c r="CX102" s="147"/>
      <c r="CY102" s="147"/>
      <c r="CZ102" s="147"/>
      <c r="DA102" s="147"/>
      <c r="DB102" s="147"/>
      <c r="DC102" s="147"/>
      <c r="DD102" s="147"/>
      <c r="DE102" s="147"/>
      <c r="DF102" s="147"/>
      <c r="DG102" s="147"/>
      <c r="DH102" s="147"/>
      <c r="DI102" s="147"/>
      <c r="DJ102" s="147"/>
      <c r="DK102" s="147"/>
      <c r="DL102" s="147"/>
      <c r="DM102" s="147"/>
      <c r="DN102" s="147"/>
      <c r="DO102" s="147"/>
      <c r="DP102" s="147"/>
      <c r="DQ102" s="147"/>
      <c r="DR102" s="147"/>
      <c r="DS102" s="147"/>
      <c r="DT102" s="147"/>
      <c r="DU102" s="147"/>
      <c r="DV102" s="147"/>
      <c r="DW102" s="147"/>
      <c r="DX102" s="147"/>
      <c r="DY102" s="147"/>
      <c r="DZ102" s="147"/>
      <c r="EA102" s="147"/>
      <c r="EB102" s="147"/>
      <c r="EC102" s="147"/>
      <c r="ED102" s="147"/>
      <c r="EE102" s="147"/>
      <c r="EF102" s="147"/>
      <c r="EG102" s="147"/>
      <c r="EH102" s="147"/>
      <c r="EI102" s="147"/>
      <c r="EJ102" s="147"/>
      <c r="EK102" s="147"/>
      <c r="EL102" s="147"/>
      <c r="EM102" s="147"/>
      <c r="EN102" s="147"/>
      <c r="EO102" s="147"/>
      <c r="EP102" s="147"/>
      <c r="EQ102" s="147"/>
      <c r="ER102" s="147"/>
      <c r="ES102" s="147"/>
      <c r="ET102" s="147"/>
      <c r="EU102" s="147"/>
      <c r="EV102" s="147"/>
      <c r="EW102" s="147"/>
      <c r="EX102" s="147"/>
      <c r="EY102" s="147"/>
      <c r="EZ102" s="147"/>
      <c r="FA102" s="147"/>
      <c r="FB102" s="147"/>
      <c r="FC102" s="147"/>
      <c r="FD102" s="147"/>
      <c r="FE102" s="147"/>
      <c r="FF102" s="147"/>
      <c r="FG102" s="147"/>
      <c r="FH102" s="147"/>
      <c r="FI102" s="147"/>
      <c r="FJ102" s="147"/>
      <c r="FK102" s="147"/>
      <c r="FL102" s="147"/>
      <c r="FM102" s="147"/>
      <c r="FN102" s="147"/>
      <c r="FO102" s="147"/>
      <c r="FP102" s="147"/>
      <c r="FQ102" s="147"/>
      <c r="FR102" s="147"/>
      <c r="FS102" s="147"/>
      <c r="FT102" s="147"/>
      <c r="FU102" s="147"/>
      <c r="FV102" s="147"/>
      <c r="FW102" s="147"/>
      <c r="FX102" s="147"/>
      <c r="FY102" s="147"/>
      <c r="FZ102" s="147"/>
      <c r="GA102" s="147"/>
      <c r="GB102" s="147"/>
      <c r="GC102" s="147"/>
      <c r="GD102" s="147"/>
      <c r="GE102" s="147"/>
      <c r="GF102" s="147"/>
      <c r="GG102" s="147"/>
      <c r="GH102" s="147"/>
      <c r="GI102" s="147"/>
      <c r="GJ102" s="147"/>
      <c r="GK102" s="147"/>
      <c r="GL102" s="147"/>
      <c r="GM102" s="147"/>
      <c r="GN102" s="147"/>
      <c r="GO102" s="147"/>
      <c r="GP102" s="147"/>
      <c r="GQ102" s="147"/>
      <c r="GR102" s="147"/>
      <c r="GS102" s="147"/>
      <c r="GT102" s="147"/>
      <c r="GU102" s="147"/>
      <c r="GV102" s="147"/>
      <c r="GW102" s="147"/>
      <c r="GX102" s="147"/>
      <c r="GY102" s="147"/>
      <c r="GZ102" s="147"/>
      <c r="HA102" s="147"/>
      <c r="HB102" s="147"/>
      <c r="HC102" s="154"/>
      <c r="HD102" s="154"/>
      <c r="HE102" s="154"/>
      <c r="HF102" s="154"/>
      <c r="HG102" s="154"/>
      <c r="HH102" s="154"/>
      <c r="HI102" s="154"/>
      <c r="HJ102" s="154"/>
      <c r="HK102" s="154"/>
      <c r="HL102" s="154"/>
      <c r="HM102" s="154"/>
      <c r="HN102" s="154"/>
      <c r="HO102" s="154"/>
      <c r="HP102" s="154"/>
      <c r="HQ102" s="154"/>
      <c r="HR102" s="154"/>
      <c r="HS102" s="154"/>
      <c r="HT102" s="154"/>
      <c r="HU102" s="154"/>
      <c r="HV102" s="154"/>
      <c r="HW102" s="154"/>
      <c r="HX102" s="154"/>
      <c r="HY102" s="154"/>
      <c r="HZ102" s="154"/>
      <c r="IA102" s="154"/>
      <c r="IB102" s="154"/>
      <c r="IC102" s="154"/>
    </row>
    <row r="103" spans="1:237" s="88" customFormat="1">
      <c r="A103" s="211"/>
      <c r="B103" s="228" t="s">
        <v>35</v>
      </c>
      <c r="C103" s="229"/>
      <c r="D103" s="229"/>
      <c r="E103" s="230"/>
      <c r="F103" s="106"/>
      <c r="G103" s="106"/>
      <c r="H103" s="106"/>
      <c r="I103" s="149"/>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c r="CM103" s="147"/>
      <c r="CN103" s="147"/>
      <c r="CO103" s="147"/>
      <c r="CP103" s="147"/>
      <c r="CQ103" s="147"/>
      <c r="CR103" s="147"/>
      <c r="CS103" s="147"/>
      <c r="CT103" s="147"/>
      <c r="CU103" s="147"/>
      <c r="CV103" s="147"/>
      <c r="CW103" s="147"/>
      <c r="CX103" s="147"/>
      <c r="CY103" s="147"/>
      <c r="CZ103" s="147"/>
      <c r="DA103" s="147"/>
      <c r="DB103" s="147"/>
      <c r="DC103" s="147"/>
      <c r="DD103" s="147"/>
      <c r="DE103" s="147"/>
      <c r="DF103" s="147"/>
      <c r="DG103" s="147"/>
      <c r="DH103" s="147"/>
      <c r="DI103" s="147"/>
      <c r="DJ103" s="147"/>
      <c r="DK103" s="147"/>
      <c r="DL103" s="147"/>
      <c r="DM103" s="147"/>
      <c r="DN103" s="147"/>
      <c r="DO103" s="147"/>
      <c r="DP103" s="147"/>
      <c r="DQ103" s="147"/>
      <c r="DR103" s="147"/>
      <c r="DS103" s="147"/>
      <c r="DT103" s="147"/>
      <c r="DU103" s="147"/>
      <c r="DV103" s="147"/>
      <c r="DW103" s="147"/>
      <c r="DX103" s="147"/>
      <c r="DY103" s="147"/>
      <c r="DZ103" s="147"/>
      <c r="EA103" s="147"/>
      <c r="EB103" s="147"/>
      <c r="EC103" s="147"/>
      <c r="ED103" s="147"/>
      <c r="EE103" s="147"/>
      <c r="EF103" s="147"/>
      <c r="EG103" s="147"/>
      <c r="EH103" s="147"/>
      <c r="EI103" s="147"/>
      <c r="EJ103" s="147"/>
      <c r="EK103" s="147"/>
      <c r="EL103" s="147"/>
      <c r="EM103" s="147"/>
      <c r="EN103" s="147"/>
      <c r="EO103" s="147"/>
      <c r="EP103" s="147"/>
      <c r="EQ103" s="147"/>
      <c r="ER103" s="147"/>
      <c r="ES103" s="147"/>
      <c r="ET103" s="147"/>
      <c r="EU103" s="147"/>
      <c r="EV103" s="147"/>
      <c r="EW103" s="147"/>
      <c r="EX103" s="147"/>
      <c r="EY103" s="147"/>
      <c r="EZ103" s="147"/>
      <c r="FA103" s="147"/>
      <c r="FB103" s="147"/>
      <c r="FC103" s="147"/>
      <c r="FD103" s="147"/>
      <c r="FE103" s="147"/>
      <c r="FF103" s="147"/>
      <c r="FG103" s="147"/>
      <c r="FH103" s="147"/>
      <c r="FI103" s="147"/>
      <c r="FJ103" s="147"/>
      <c r="FK103" s="147"/>
      <c r="FL103" s="147"/>
      <c r="FM103" s="147"/>
      <c r="FN103" s="147"/>
      <c r="FO103" s="147"/>
      <c r="FP103" s="147"/>
      <c r="FQ103" s="147"/>
      <c r="FR103" s="147"/>
      <c r="FS103" s="147"/>
      <c r="FT103" s="147"/>
      <c r="FU103" s="147"/>
      <c r="FV103" s="147"/>
      <c r="FW103" s="147"/>
      <c r="FX103" s="147"/>
      <c r="FY103" s="147"/>
      <c r="FZ103" s="147"/>
      <c r="GA103" s="147"/>
      <c r="GB103" s="147"/>
      <c r="GC103" s="147"/>
      <c r="GD103" s="147"/>
      <c r="GE103" s="147"/>
      <c r="GF103" s="147"/>
      <c r="GG103" s="147"/>
      <c r="GH103" s="147"/>
      <c r="GI103" s="147"/>
      <c r="GJ103" s="147"/>
      <c r="GK103" s="147"/>
      <c r="GL103" s="147"/>
      <c r="GM103" s="147"/>
      <c r="GN103" s="147"/>
      <c r="GO103" s="147"/>
      <c r="GP103" s="147"/>
      <c r="GQ103" s="147"/>
      <c r="GR103" s="147"/>
      <c r="GS103" s="147"/>
      <c r="GT103" s="147"/>
      <c r="GU103" s="147"/>
      <c r="GV103" s="147"/>
      <c r="GW103" s="147"/>
      <c r="GX103" s="147"/>
      <c r="GY103" s="147"/>
      <c r="GZ103" s="147"/>
      <c r="HA103" s="147"/>
      <c r="HB103" s="147"/>
      <c r="HC103" s="154"/>
      <c r="HD103" s="154"/>
      <c r="HE103" s="154"/>
      <c r="HF103" s="154"/>
      <c r="HG103" s="154"/>
      <c r="HH103" s="154"/>
      <c r="HI103" s="154"/>
      <c r="HJ103" s="154"/>
      <c r="HK103" s="154"/>
      <c r="HL103" s="154"/>
      <c r="HM103" s="154"/>
      <c r="HN103" s="154"/>
      <c r="HO103" s="154"/>
      <c r="HP103" s="154"/>
      <c r="HQ103" s="154"/>
      <c r="HR103" s="154"/>
      <c r="HS103" s="154"/>
      <c r="HT103" s="154"/>
      <c r="HU103" s="154"/>
      <c r="HV103" s="154"/>
      <c r="HW103" s="154"/>
      <c r="HX103" s="154"/>
      <c r="HY103" s="154"/>
      <c r="HZ103" s="154"/>
      <c r="IA103" s="154"/>
      <c r="IB103" s="154"/>
      <c r="IC103" s="154"/>
    </row>
    <row r="104" spans="1:237" s="88" customFormat="1">
      <c r="A104" s="212">
        <v>10</v>
      </c>
      <c r="B104" s="239" t="s">
        <v>104</v>
      </c>
      <c r="C104" s="240"/>
      <c r="D104" s="240"/>
      <c r="E104" s="241"/>
      <c r="F104" s="106"/>
      <c r="G104" s="106"/>
      <c r="H104" s="106"/>
      <c r="I104" s="128"/>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c r="CG104" s="147"/>
      <c r="CH104" s="147"/>
      <c r="CI104" s="147"/>
      <c r="CJ104" s="147"/>
      <c r="CK104" s="147"/>
      <c r="CL104" s="147"/>
      <c r="CM104" s="147"/>
      <c r="CN104" s="147"/>
      <c r="CO104" s="147"/>
      <c r="CP104" s="147"/>
      <c r="CQ104" s="147"/>
      <c r="CR104" s="147"/>
      <c r="CS104" s="147"/>
      <c r="CT104" s="147"/>
      <c r="CU104" s="147"/>
      <c r="CV104" s="147"/>
      <c r="CW104" s="147"/>
      <c r="CX104" s="147"/>
      <c r="CY104" s="147"/>
      <c r="CZ104" s="147"/>
      <c r="DA104" s="147"/>
      <c r="DB104" s="147"/>
      <c r="DC104" s="147"/>
      <c r="DD104" s="147"/>
      <c r="DE104" s="147"/>
      <c r="DF104" s="147"/>
      <c r="DG104" s="147"/>
      <c r="DH104" s="147"/>
      <c r="DI104" s="147"/>
      <c r="DJ104" s="147"/>
      <c r="DK104" s="147"/>
      <c r="DL104" s="147"/>
      <c r="DM104" s="147"/>
      <c r="DN104" s="147"/>
      <c r="DO104" s="147"/>
      <c r="DP104" s="147"/>
      <c r="DQ104" s="147"/>
      <c r="DR104" s="147"/>
      <c r="DS104" s="147"/>
      <c r="DT104" s="147"/>
      <c r="DU104" s="147"/>
      <c r="DV104" s="147"/>
      <c r="DW104" s="147"/>
      <c r="DX104" s="147"/>
      <c r="DY104" s="147"/>
      <c r="DZ104" s="147"/>
      <c r="EA104" s="147"/>
      <c r="EB104" s="147"/>
      <c r="EC104" s="147"/>
      <c r="ED104" s="147"/>
      <c r="EE104" s="147"/>
      <c r="EF104" s="147"/>
      <c r="EG104" s="147"/>
      <c r="EH104" s="147"/>
      <c r="EI104" s="147"/>
      <c r="EJ104" s="147"/>
      <c r="EK104" s="147"/>
      <c r="EL104" s="147"/>
      <c r="EM104" s="147"/>
      <c r="EN104" s="147"/>
      <c r="EO104" s="147"/>
      <c r="EP104" s="147"/>
      <c r="EQ104" s="147"/>
      <c r="ER104" s="147"/>
      <c r="ES104" s="147"/>
      <c r="ET104" s="147"/>
      <c r="EU104" s="147"/>
      <c r="EV104" s="147"/>
      <c r="EW104" s="147"/>
      <c r="EX104" s="147"/>
      <c r="EY104" s="147"/>
      <c r="EZ104" s="147"/>
      <c r="FA104" s="147"/>
      <c r="FB104" s="147"/>
      <c r="FC104" s="147"/>
      <c r="FD104" s="147"/>
      <c r="FE104" s="147"/>
      <c r="FF104" s="147"/>
      <c r="FG104" s="147"/>
      <c r="FH104" s="147"/>
      <c r="FI104" s="147"/>
      <c r="FJ104" s="147"/>
      <c r="FK104" s="147"/>
      <c r="FL104" s="147"/>
      <c r="FM104" s="147"/>
      <c r="FN104" s="147"/>
      <c r="FO104" s="147"/>
      <c r="FP104" s="147"/>
      <c r="FQ104" s="147"/>
      <c r="FR104" s="147"/>
      <c r="FS104" s="147"/>
      <c r="FT104" s="147"/>
      <c r="FU104" s="147"/>
      <c r="FV104" s="147"/>
      <c r="FW104" s="147"/>
      <c r="FX104" s="147"/>
      <c r="FY104" s="147"/>
      <c r="FZ104" s="147"/>
      <c r="GA104" s="147"/>
      <c r="GB104" s="147"/>
      <c r="GC104" s="147"/>
      <c r="GD104" s="147"/>
      <c r="GE104" s="147"/>
      <c r="GF104" s="147"/>
      <c r="GG104" s="147"/>
      <c r="GH104" s="147"/>
      <c r="GI104" s="147"/>
      <c r="GJ104" s="147"/>
      <c r="GK104" s="147"/>
      <c r="GL104" s="147"/>
      <c r="GM104" s="147"/>
      <c r="GN104" s="147"/>
      <c r="GO104" s="147"/>
      <c r="GP104" s="147"/>
      <c r="GQ104" s="147"/>
      <c r="GR104" s="147"/>
      <c r="GS104" s="147"/>
      <c r="GT104" s="147"/>
      <c r="GU104" s="147"/>
      <c r="GV104" s="147"/>
      <c r="GW104" s="147"/>
      <c r="GX104" s="147"/>
      <c r="GY104" s="147"/>
      <c r="GZ104" s="147"/>
      <c r="HA104" s="147"/>
      <c r="HB104" s="147"/>
      <c r="HC104" s="154"/>
      <c r="HD104" s="154"/>
      <c r="HE104" s="154"/>
      <c r="HF104" s="154"/>
      <c r="HG104" s="154"/>
      <c r="HH104" s="154"/>
      <c r="HI104" s="154"/>
      <c r="HJ104" s="154"/>
      <c r="HK104" s="154"/>
      <c r="HL104" s="154"/>
      <c r="HM104" s="154"/>
      <c r="HN104" s="154"/>
      <c r="HO104" s="154"/>
      <c r="HP104" s="154"/>
      <c r="HQ104" s="154"/>
      <c r="HR104" s="154"/>
      <c r="HS104" s="154"/>
      <c r="HT104" s="154"/>
      <c r="HU104" s="154"/>
      <c r="HV104" s="154"/>
      <c r="HW104" s="154"/>
      <c r="HX104" s="154"/>
      <c r="HY104" s="154"/>
      <c r="HZ104" s="154"/>
      <c r="IA104" s="154"/>
      <c r="IB104" s="154"/>
      <c r="IC104" s="154"/>
    </row>
    <row r="105" spans="1:237" s="88" customFormat="1">
      <c r="A105" s="212"/>
      <c r="B105" s="228" t="s">
        <v>35</v>
      </c>
      <c r="C105" s="229"/>
      <c r="D105" s="229"/>
      <c r="E105" s="230"/>
      <c r="F105" s="106"/>
      <c r="G105" s="106"/>
      <c r="H105" s="106"/>
      <c r="I105" s="149"/>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c r="CN105" s="147"/>
      <c r="CO105" s="147"/>
      <c r="CP105" s="147"/>
      <c r="CQ105" s="147"/>
      <c r="CR105" s="147"/>
      <c r="CS105" s="147"/>
      <c r="CT105" s="147"/>
      <c r="CU105" s="147"/>
      <c r="CV105" s="147"/>
      <c r="CW105" s="147"/>
      <c r="CX105" s="147"/>
      <c r="CY105" s="147"/>
      <c r="CZ105" s="147"/>
      <c r="DA105" s="147"/>
      <c r="DB105" s="147"/>
      <c r="DC105" s="147"/>
      <c r="DD105" s="147"/>
      <c r="DE105" s="147"/>
      <c r="DF105" s="147"/>
      <c r="DG105" s="147"/>
      <c r="DH105" s="147"/>
      <c r="DI105" s="147"/>
      <c r="DJ105" s="147"/>
      <c r="DK105" s="147"/>
      <c r="DL105" s="147"/>
      <c r="DM105" s="147"/>
      <c r="DN105" s="147"/>
      <c r="DO105" s="147"/>
      <c r="DP105" s="147"/>
      <c r="DQ105" s="147"/>
      <c r="DR105" s="147"/>
      <c r="DS105" s="147"/>
      <c r="DT105" s="147"/>
      <c r="DU105" s="147"/>
      <c r="DV105" s="147"/>
      <c r="DW105" s="147"/>
      <c r="DX105" s="147"/>
      <c r="DY105" s="147"/>
      <c r="DZ105" s="147"/>
      <c r="EA105" s="147"/>
      <c r="EB105" s="147"/>
      <c r="EC105" s="147"/>
      <c r="ED105" s="147"/>
      <c r="EE105" s="147"/>
      <c r="EF105" s="147"/>
      <c r="EG105" s="147"/>
      <c r="EH105" s="147"/>
      <c r="EI105" s="147"/>
      <c r="EJ105" s="147"/>
      <c r="EK105" s="147"/>
      <c r="EL105" s="147"/>
      <c r="EM105" s="147"/>
      <c r="EN105" s="147"/>
      <c r="EO105" s="147"/>
      <c r="EP105" s="147"/>
      <c r="EQ105" s="147"/>
      <c r="ER105" s="147"/>
      <c r="ES105" s="147"/>
      <c r="ET105" s="147"/>
      <c r="EU105" s="147"/>
      <c r="EV105" s="147"/>
      <c r="EW105" s="147"/>
      <c r="EX105" s="147"/>
      <c r="EY105" s="147"/>
      <c r="EZ105" s="147"/>
      <c r="FA105" s="147"/>
      <c r="FB105" s="147"/>
      <c r="FC105" s="147"/>
      <c r="FD105" s="147"/>
      <c r="FE105" s="147"/>
      <c r="FF105" s="147"/>
      <c r="FG105" s="147"/>
      <c r="FH105" s="147"/>
      <c r="FI105" s="147"/>
      <c r="FJ105" s="147"/>
      <c r="FK105" s="147"/>
      <c r="FL105" s="147"/>
      <c r="FM105" s="147"/>
      <c r="FN105" s="147"/>
      <c r="FO105" s="147"/>
      <c r="FP105" s="147"/>
      <c r="FQ105" s="147"/>
      <c r="FR105" s="147"/>
      <c r="FS105" s="147"/>
      <c r="FT105" s="147"/>
      <c r="FU105" s="147"/>
      <c r="FV105" s="147"/>
      <c r="FW105" s="147"/>
      <c r="FX105" s="147"/>
      <c r="FY105" s="147"/>
      <c r="FZ105" s="147"/>
      <c r="GA105" s="147"/>
      <c r="GB105" s="147"/>
      <c r="GC105" s="147"/>
      <c r="GD105" s="147"/>
      <c r="GE105" s="147"/>
      <c r="GF105" s="147"/>
      <c r="GG105" s="147"/>
      <c r="GH105" s="147"/>
      <c r="GI105" s="147"/>
      <c r="GJ105" s="147"/>
      <c r="GK105" s="147"/>
      <c r="GL105" s="147"/>
      <c r="GM105" s="147"/>
      <c r="GN105" s="147"/>
      <c r="GO105" s="147"/>
      <c r="GP105" s="147"/>
      <c r="GQ105" s="147"/>
      <c r="GR105" s="147"/>
      <c r="GS105" s="147"/>
      <c r="GT105" s="147"/>
      <c r="GU105" s="147"/>
      <c r="GV105" s="147"/>
      <c r="GW105" s="147"/>
      <c r="GX105" s="147"/>
      <c r="GY105" s="147"/>
      <c r="GZ105" s="147"/>
      <c r="HA105" s="147"/>
      <c r="HB105" s="147"/>
      <c r="HC105" s="154"/>
      <c r="HD105" s="154"/>
      <c r="HE105" s="154"/>
      <c r="HF105" s="154"/>
      <c r="HG105" s="154"/>
      <c r="HH105" s="154"/>
      <c r="HI105" s="154"/>
      <c r="HJ105" s="154"/>
      <c r="HK105" s="154"/>
      <c r="HL105" s="154"/>
      <c r="HM105" s="154"/>
      <c r="HN105" s="154"/>
      <c r="HO105" s="154"/>
      <c r="HP105" s="154"/>
      <c r="HQ105" s="154"/>
      <c r="HR105" s="154"/>
      <c r="HS105" s="154"/>
      <c r="HT105" s="154"/>
      <c r="HU105" s="154"/>
      <c r="HV105" s="154"/>
      <c r="HW105" s="154"/>
      <c r="HX105" s="154"/>
      <c r="HY105" s="154"/>
      <c r="HZ105" s="154"/>
      <c r="IA105" s="154"/>
      <c r="IB105" s="154"/>
      <c r="IC105" s="154"/>
    </row>
    <row r="106" spans="1:237" s="93" customFormat="1">
      <c r="A106" s="231" t="s">
        <v>105</v>
      </c>
      <c r="B106" s="232"/>
      <c r="C106" s="232"/>
      <c r="D106" s="232"/>
      <c r="E106" s="233"/>
      <c r="F106" s="133"/>
      <c r="G106" s="133"/>
      <c r="H106" s="133"/>
      <c r="I106" s="143"/>
      <c r="J106" s="144"/>
      <c r="K106" s="144"/>
      <c r="L106" s="144"/>
      <c r="M106" s="144"/>
      <c r="N106" s="144"/>
      <c r="O106" s="144"/>
      <c r="P106" s="144"/>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c r="CI106" s="142"/>
      <c r="CJ106" s="142"/>
      <c r="CK106" s="142"/>
      <c r="CL106" s="142"/>
      <c r="CM106" s="142"/>
      <c r="CN106" s="142"/>
      <c r="CO106" s="142"/>
      <c r="CP106" s="142"/>
      <c r="CQ106" s="142"/>
      <c r="CR106" s="142"/>
      <c r="CS106" s="142"/>
      <c r="CT106" s="142"/>
      <c r="CU106" s="142"/>
      <c r="CV106" s="142"/>
      <c r="CW106" s="142"/>
      <c r="CX106" s="142"/>
      <c r="CY106" s="142"/>
      <c r="CZ106" s="142"/>
      <c r="DA106" s="142"/>
      <c r="DB106" s="142"/>
      <c r="DC106" s="142"/>
      <c r="DD106" s="142"/>
      <c r="DE106" s="142"/>
      <c r="DF106" s="142"/>
      <c r="DG106" s="142"/>
      <c r="DH106" s="142"/>
      <c r="DI106" s="142"/>
      <c r="DJ106" s="142"/>
      <c r="DK106" s="142"/>
      <c r="DL106" s="142"/>
      <c r="DM106" s="142"/>
      <c r="DN106" s="142"/>
      <c r="DO106" s="142"/>
      <c r="DP106" s="142"/>
      <c r="DQ106" s="142"/>
      <c r="DR106" s="142"/>
      <c r="DS106" s="142"/>
      <c r="DT106" s="142"/>
      <c r="DU106" s="142"/>
      <c r="DV106" s="142"/>
      <c r="DW106" s="142"/>
      <c r="DX106" s="142"/>
      <c r="DY106" s="142"/>
      <c r="DZ106" s="142"/>
      <c r="EA106" s="142"/>
      <c r="EB106" s="142"/>
      <c r="EC106" s="142"/>
      <c r="ED106" s="142"/>
      <c r="EE106" s="142"/>
      <c r="EF106" s="142"/>
      <c r="EG106" s="142"/>
      <c r="EH106" s="142"/>
      <c r="EI106" s="142"/>
      <c r="EJ106" s="142"/>
      <c r="EK106" s="142"/>
      <c r="EL106" s="142"/>
      <c r="EM106" s="142"/>
      <c r="EN106" s="142"/>
      <c r="EO106" s="142"/>
      <c r="EP106" s="142"/>
      <c r="EQ106" s="142"/>
      <c r="ER106" s="142"/>
      <c r="ES106" s="142"/>
      <c r="ET106" s="142"/>
      <c r="EU106" s="142"/>
      <c r="EV106" s="142"/>
      <c r="EW106" s="142"/>
      <c r="EX106" s="142"/>
      <c r="EY106" s="142"/>
      <c r="EZ106" s="142"/>
      <c r="FA106" s="142"/>
      <c r="FB106" s="142"/>
      <c r="FC106" s="142"/>
      <c r="FD106" s="142"/>
      <c r="FE106" s="142"/>
      <c r="FF106" s="142"/>
      <c r="FG106" s="142"/>
      <c r="FH106" s="142"/>
      <c r="FI106" s="142"/>
      <c r="FJ106" s="142"/>
      <c r="FK106" s="142"/>
      <c r="FL106" s="142"/>
      <c r="FM106" s="142"/>
      <c r="FN106" s="142"/>
      <c r="FO106" s="142"/>
      <c r="FP106" s="142"/>
      <c r="FQ106" s="142"/>
      <c r="FR106" s="142"/>
      <c r="FS106" s="142"/>
      <c r="FT106" s="142"/>
      <c r="FU106" s="142"/>
      <c r="FV106" s="142"/>
      <c r="FW106" s="142"/>
      <c r="FX106" s="142"/>
      <c r="FY106" s="142"/>
      <c r="FZ106" s="142"/>
      <c r="GA106" s="142"/>
      <c r="GB106" s="142"/>
      <c r="GC106" s="142"/>
      <c r="GD106" s="142"/>
      <c r="GE106" s="142"/>
      <c r="GF106" s="142"/>
      <c r="GG106" s="142"/>
      <c r="GH106" s="142"/>
      <c r="GI106" s="142"/>
      <c r="GJ106" s="142"/>
      <c r="GK106" s="142"/>
      <c r="GL106" s="142"/>
      <c r="GM106" s="142"/>
      <c r="GN106" s="142"/>
      <c r="GO106" s="142"/>
      <c r="GP106" s="142"/>
      <c r="GQ106" s="142"/>
      <c r="GR106" s="142"/>
      <c r="GS106" s="142"/>
      <c r="GT106" s="142"/>
      <c r="GU106" s="142"/>
      <c r="GV106" s="142"/>
      <c r="GW106" s="142"/>
      <c r="GX106" s="142"/>
      <c r="GY106" s="142"/>
      <c r="GZ106" s="142"/>
      <c r="HA106" s="142"/>
      <c r="HB106" s="142"/>
      <c r="HC106" s="152"/>
      <c r="HD106" s="152"/>
      <c r="HE106" s="152"/>
      <c r="HF106" s="152"/>
      <c r="HG106" s="152"/>
      <c r="HH106" s="152"/>
      <c r="HI106" s="152"/>
      <c r="HJ106" s="152"/>
      <c r="HK106" s="152"/>
      <c r="HL106" s="152"/>
      <c r="HM106" s="152"/>
      <c r="HN106" s="152"/>
      <c r="HO106" s="152"/>
      <c r="HP106" s="152"/>
      <c r="HQ106" s="152"/>
      <c r="HR106" s="152"/>
      <c r="HS106" s="152"/>
      <c r="HT106" s="152"/>
      <c r="HU106" s="152"/>
      <c r="HV106" s="152"/>
      <c r="HW106" s="152"/>
      <c r="HX106" s="152"/>
      <c r="HY106" s="152"/>
      <c r="HZ106" s="152"/>
      <c r="IA106" s="152"/>
      <c r="IB106" s="152"/>
      <c r="IC106" s="152"/>
    </row>
    <row r="107" spans="1:237" s="94" customFormat="1">
      <c r="A107" s="224" t="s">
        <v>90</v>
      </c>
      <c r="B107" s="225"/>
      <c r="C107" s="225"/>
      <c r="D107" s="225"/>
      <c r="E107" s="226"/>
      <c r="F107" s="138"/>
      <c r="G107" s="138"/>
      <c r="H107" s="138"/>
      <c r="I107" s="145"/>
      <c r="J107" s="142"/>
      <c r="K107" s="142"/>
      <c r="L107" s="142"/>
      <c r="M107" s="142"/>
      <c r="N107" s="142"/>
      <c r="O107" s="142"/>
      <c r="P107" s="142"/>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c r="CO107" s="144"/>
      <c r="CP107" s="144"/>
      <c r="CQ107" s="144"/>
      <c r="CR107" s="144"/>
      <c r="CS107" s="144"/>
      <c r="CT107" s="144"/>
      <c r="CU107" s="144"/>
      <c r="CV107" s="144"/>
      <c r="CW107" s="144"/>
      <c r="CX107" s="144"/>
      <c r="CY107" s="144"/>
      <c r="CZ107" s="144"/>
      <c r="DA107" s="144"/>
      <c r="DB107" s="144"/>
      <c r="DC107" s="144"/>
      <c r="DD107" s="144"/>
      <c r="DE107" s="144"/>
      <c r="DF107" s="144"/>
      <c r="DG107" s="144"/>
      <c r="DH107" s="144"/>
      <c r="DI107" s="144"/>
      <c r="DJ107" s="144"/>
      <c r="DK107" s="144"/>
      <c r="DL107" s="144"/>
      <c r="DM107" s="144"/>
      <c r="DN107" s="144"/>
      <c r="DO107" s="144"/>
      <c r="DP107" s="144"/>
      <c r="DQ107" s="144"/>
      <c r="DR107" s="144"/>
      <c r="DS107" s="144"/>
      <c r="DT107" s="144"/>
      <c r="DU107" s="144"/>
      <c r="DV107" s="144"/>
      <c r="DW107" s="144"/>
      <c r="DX107" s="144"/>
      <c r="DY107" s="144"/>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c r="GT107" s="144"/>
      <c r="GU107" s="144"/>
      <c r="GV107" s="144"/>
      <c r="GW107" s="144"/>
      <c r="GX107" s="144"/>
      <c r="GY107" s="144"/>
      <c r="GZ107" s="144"/>
      <c r="HA107" s="144"/>
      <c r="HB107" s="144"/>
      <c r="HC107" s="153"/>
      <c r="HD107" s="153"/>
      <c r="HE107" s="153"/>
      <c r="HF107" s="153"/>
      <c r="HG107" s="153"/>
      <c r="HH107" s="153"/>
      <c r="HI107" s="153"/>
      <c r="HJ107" s="153"/>
      <c r="HK107" s="153"/>
      <c r="HL107" s="153"/>
      <c r="HM107" s="153"/>
      <c r="HN107" s="153"/>
      <c r="HO107" s="153"/>
      <c r="HP107" s="153"/>
      <c r="HQ107" s="153"/>
      <c r="HR107" s="153"/>
      <c r="HS107" s="153"/>
      <c r="HT107" s="153"/>
      <c r="HU107" s="153"/>
      <c r="HV107" s="153"/>
      <c r="HW107" s="153"/>
      <c r="HX107" s="153"/>
      <c r="HY107" s="153"/>
      <c r="HZ107" s="153"/>
      <c r="IA107" s="153"/>
      <c r="IB107" s="153"/>
      <c r="IC107" s="153"/>
    </row>
    <row r="108" spans="1:237" s="93" customFormat="1">
      <c r="A108" s="224" t="s">
        <v>91</v>
      </c>
      <c r="B108" s="225"/>
      <c r="C108" s="225"/>
      <c r="D108" s="225"/>
      <c r="E108" s="226"/>
      <c r="F108" s="139"/>
      <c r="G108" s="139"/>
      <c r="H108" s="139"/>
      <c r="I108" s="146"/>
      <c r="J108" s="147"/>
      <c r="K108" s="147"/>
      <c r="L108" s="147"/>
      <c r="M108" s="147"/>
      <c r="N108" s="147"/>
      <c r="O108" s="147"/>
      <c r="P108" s="147"/>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c r="CF108" s="142"/>
      <c r="CG108" s="142"/>
      <c r="CH108" s="142"/>
      <c r="CI108" s="142"/>
      <c r="CJ108" s="142"/>
      <c r="CK108" s="142"/>
      <c r="CL108" s="142"/>
      <c r="CM108" s="142"/>
      <c r="CN108" s="142"/>
      <c r="CO108" s="142"/>
      <c r="CP108" s="142"/>
      <c r="CQ108" s="142"/>
      <c r="CR108" s="142"/>
      <c r="CS108" s="142"/>
      <c r="CT108" s="142"/>
      <c r="CU108" s="142"/>
      <c r="CV108" s="142"/>
      <c r="CW108" s="142"/>
      <c r="CX108" s="142"/>
      <c r="CY108" s="142"/>
      <c r="CZ108" s="142"/>
      <c r="DA108" s="142"/>
      <c r="DB108" s="142"/>
      <c r="DC108" s="142"/>
      <c r="DD108" s="142"/>
      <c r="DE108" s="142"/>
      <c r="DF108" s="142"/>
      <c r="DG108" s="142"/>
      <c r="DH108" s="142"/>
      <c r="DI108" s="142"/>
      <c r="DJ108" s="142"/>
      <c r="DK108" s="142"/>
      <c r="DL108" s="142"/>
      <c r="DM108" s="142"/>
      <c r="DN108" s="142"/>
      <c r="DO108" s="142"/>
      <c r="DP108" s="142"/>
      <c r="DQ108" s="142"/>
      <c r="DR108" s="142"/>
      <c r="DS108" s="142"/>
      <c r="DT108" s="142"/>
      <c r="DU108" s="142"/>
      <c r="DV108" s="142"/>
      <c r="DW108" s="142"/>
      <c r="DX108" s="142"/>
      <c r="DY108" s="142"/>
      <c r="DZ108" s="142"/>
      <c r="EA108" s="142"/>
      <c r="EB108" s="142"/>
      <c r="EC108" s="142"/>
      <c r="ED108" s="142"/>
      <c r="EE108" s="142"/>
      <c r="EF108" s="142"/>
      <c r="EG108" s="142"/>
      <c r="EH108" s="142"/>
      <c r="EI108" s="142"/>
      <c r="EJ108" s="142"/>
      <c r="EK108" s="142"/>
      <c r="EL108" s="142"/>
      <c r="EM108" s="142"/>
      <c r="EN108" s="142"/>
      <c r="EO108" s="142"/>
      <c r="EP108" s="142"/>
      <c r="EQ108" s="142"/>
      <c r="ER108" s="142"/>
      <c r="ES108" s="142"/>
      <c r="ET108" s="142"/>
      <c r="EU108" s="142"/>
      <c r="EV108" s="142"/>
      <c r="EW108" s="142"/>
      <c r="EX108" s="142"/>
      <c r="EY108" s="142"/>
      <c r="EZ108" s="142"/>
      <c r="FA108" s="142"/>
      <c r="FB108" s="142"/>
      <c r="FC108" s="142"/>
      <c r="FD108" s="142"/>
      <c r="FE108" s="142"/>
      <c r="FF108" s="142"/>
      <c r="FG108" s="142"/>
      <c r="FH108" s="142"/>
      <c r="FI108" s="142"/>
      <c r="FJ108" s="142"/>
      <c r="FK108" s="142"/>
      <c r="FL108" s="142"/>
      <c r="FM108" s="142"/>
      <c r="FN108" s="142"/>
      <c r="FO108" s="142"/>
      <c r="FP108" s="142"/>
      <c r="FQ108" s="142"/>
      <c r="FR108" s="142"/>
      <c r="FS108" s="142"/>
      <c r="FT108" s="142"/>
      <c r="FU108" s="142"/>
      <c r="FV108" s="142"/>
      <c r="FW108" s="142"/>
      <c r="FX108" s="142"/>
      <c r="FY108" s="142"/>
      <c r="FZ108" s="142"/>
      <c r="GA108" s="142"/>
      <c r="GB108" s="142"/>
      <c r="GC108" s="142"/>
      <c r="GD108" s="142"/>
      <c r="GE108" s="142"/>
      <c r="GF108" s="142"/>
      <c r="GG108" s="142"/>
      <c r="GH108" s="142"/>
      <c r="GI108" s="142"/>
      <c r="GJ108" s="142"/>
      <c r="GK108" s="142"/>
      <c r="GL108" s="142"/>
      <c r="GM108" s="142"/>
      <c r="GN108" s="142"/>
      <c r="GO108" s="142"/>
      <c r="GP108" s="142"/>
      <c r="GQ108" s="142"/>
      <c r="GR108" s="142"/>
      <c r="GS108" s="142"/>
      <c r="GT108" s="142"/>
      <c r="GU108" s="142"/>
      <c r="GV108" s="142"/>
      <c r="GW108" s="142"/>
      <c r="GX108" s="142"/>
      <c r="GY108" s="142"/>
      <c r="GZ108" s="142"/>
      <c r="HA108" s="142"/>
      <c r="HB108" s="142"/>
      <c r="HC108" s="152"/>
      <c r="HD108" s="152"/>
      <c r="HE108" s="152"/>
      <c r="HF108" s="152"/>
      <c r="HG108" s="152"/>
      <c r="HH108" s="152"/>
      <c r="HI108" s="152"/>
      <c r="HJ108" s="152"/>
      <c r="HK108" s="152"/>
      <c r="HL108" s="152"/>
      <c r="HM108" s="152"/>
      <c r="HN108" s="152"/>
      <c r="HO108" s="152"/>
      <c r="HP108" s="152"/>
      <c r="HQ108" s="152"/>
      <c r="HR108" s="152"/>
      <c r="HS108" s="152"/>
      <c r="HT108" s="152"/>
      <c r="HU108" s="152"/>
      <c r="HV108" s="152"/>
      <c r="HW108" s="152"/>
      <c r="HX108" s="152"/>
      <c r="HY108" s="152"/>
      <c r="HZ108" s="152"/>
      <c r="IA108" s="152"/>
      <c r="IB108" s="152"/>
      <c r="IC108" s="152"/>
    </row>
    <row r="109" spans="1:237" s="88" customFormat="1">
      <c r="A109" s="213">
        <v>1</v>
      </c>
      <c r="B109" s="227" t="s">
        <v>106</v>
      </c>
      <c r="C109" s="227"/>
      <c r="D109" s="227"/>
      <c r="E109" s="227"/>
      <c r="F109" s="137"/>
      <c r="G109" s="137"/>
      <c r="H109" s="137"/>
      <c r="I109" s="148"/>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c r="DC109" s="147"/>
      <c r="DD109" s="147"/>
      <c r="DE109" s="147"/>
      <c r="DF109" s="147"/>
      <c r="DG109" s="147"/>
      <c r="DH109" s="147"/>
      <c r="DI109" s="147"/>
      <c r="DJ109" s="147"/>
      <c r="DK109" s="147"/>
      <c r="DL109" s="147"/>
      <c r="DM109" s="147"/>
      <c r="DN109" s="147"/>
      <c r="DO109" s="147"/>
      <c r="DP109" s="147"/>
      <c r="DQ109" s="147"/>
      <c r="DR109" s="147"/>
      <c r="DS109" s="147"/>
      <c r="DT109" s="147"/>
      <c r="DU109" s="147"/>
      <c r="DV109" s="147"/>
      <c r="DW109" s="147"/>
      <c r="DX109" s="147"/>
      <c r="DY109" s="147"/>
      <c r="DZ109" s="147"/>
      <c r="EA109" s="147"/>
      <c r="EB109" s="147"/>
      <c r="EC109" s="147"/>
      <c r="ED109" s="147"/>
      <c r="EE109" s="147"/>
      <c r="EF109" s="147"/>
      <c r="EG109" s="147"/>
      <c r="EH109" s="147"/>
      <c r="EI109" s="147"/>
      <c r="EJ109" s="147"/>
      <c r="EK109" s="147"/>
      <c r="EL109" s="147"/>
      <c r="EM109" s="147"/>
      <c r="EN109" s="147"/>
      <c r="EO109" s="147"/>
      <c r="EP109" s="147"/>
      <c r="EQ109" s="147"/>
      <c r="ER109" s="147"/>
      <c r="ES109" s="147"/>
      <c r="ET109" s="147"/>
      <c r="EU109" s="147"/>
      <c r="EV109" s="147"/>
      <c r="EW109" s="147"/>
      <c r="EX109" s="147"/>
      <c r="EY109" s="147"/>
      <c r="EZ109" s="147"/>
      <c r="FA109" s="147"/>
      <c r="FB109" s="147"/>
      <c r="FC109" s="147"/>
      <c r="FD109" s="147"/>
      <c r="FE109" s="147"/>
      <c r="FF109" s="147"/>
      <c r="FG109" s="147"/>
      <c r="FH109" s="147"/>
      <c r="FI109" s="147"/>
      <c r="FJ109" s="147"/>
      <c r="FK109" s="147"/>
      <c r="FL109" s="147"/>
      <c r="FM109" s="147"/>
      <c r="FN109" s="147"/>
      <c r="FO109" s="147"/>
      <c r="FP109" s="147"/>
      <c r="FQ109" s="147"/>
      <c r="FR109" s="147"/>
      <c r="FS109" s="147"/>
      <c r="FT109" s="147"/>
      <c r="FU109" s="147"/>
      <c r="FV109" s="147"/>
      <c r="FW109" s="147"/>
      <c r="FX109" s="147"/>
      <c r="FY109" s="147"/>
      <c r="FZ109" s="147"/>
      <c r="GA109" s="147"/>
      <c r="GB109" s="147"/>
      <c r="GC109" s="147"/>
      <c r="GD109" s="147"/>
      <c r="GE109" s="147"/>
      <c r="GF109" s="147"/>
      <c r="GG109" s="147"/>
      <c r="GH109" s="147"/>
      <c r="GI109" s="147"/>
      <c r="GJ109" s="147"/>
      <c r="GK109" s="147"/>
      <c r="GL109" s="147"/>
      <c r="GM109" s="147"/>
      <c r="GN109" s="147"/>
      <c r="GO109" s="147"/>
      <c r="GP109" s="147"/>
      <c r="GQ109" s="147"/>
      <c r="GR109" s="147"/>
      <c r="GS109" s="147"/>
      <c r="GT109" s="147"/>
      <c r="GU109" s="147"/>
      <c r="GV109" s="147"/>
      <c r="GW109" s="147"/>
      <c r="GX109" s="147"/>
      <c r="GY109" s="147"/>
      <c r="GZ109" s="147"/>
      <c r="HA109" s="147"/>
      <c r="HB109" s="147"/>
      <c r="HC109" s="154"/>
      <c r="HD109" s="154"/>
      <c r="HE109" s="154"/>
      <c r="HF109" s="154"/>
      <c r="HG109" s="154"/>
      <c r="HH109" s="154"/>
      <c r="HI109" s="154"/>
      <c r="HJ109" s="154"/>
      <c r="HK109" s="154"/>
      <c r="HL109" s="154"/>
      <c r="HM109" s="154"/>
      <c r="HN109" s="154"/>
      <c r="HO109" s="154"/>
      <c r="HP109" s="154"/>
      <c r="HQ109" s="154"/>
      <c r="HR109" s="154"/>
      <c r="HS109" s="154"/>
      <c r="HT109" s="154"/>
      <c r="HU109" s="154"/>
      <c r="HV109" s="154"/>
      <c r="HW109" s="154"/>
      <c r="HX109" s="154"/>
      <c r="HY109" s="154"/>
      <c r="HZ109" s="154"/>
      <c r="IA109" s="154"/>
      <c r="IB109" s="154"/>
      <c r="IC109" s="154"/>
    </row>
    <row r="110" spans="1:237" s="88" customFormat="1">
      <c r="A110" s="214"/>
      <c r="B110" s="228" t="s">
        <v>35</v>
      </c>
      <c r="C110" s="229"/>
      <c r="D110" s="229"/>
      <c r="E110" s="230"/>
      <c r="F110" s="137"/>
      <c r="G110" s="137"/>
      <c r="H110" s="137"/>
      <c r="I110" s="148"/>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c r="CM110" s="147"/>
      <c r="CN110" s="147"/>
      <c r="CO110" s="147"/>
      <c r="CP110" s="147"/>
      <c r="CQ110" s="147"/>
      <c r="CR110" s="147"/>
      <c r="CS110" s="147"/>
      <c r="CT110" s="147"/>
      <c r="CU110" s="147"/>
      <c r="CV110" s="147"/>
      <c r="CW110" s="147"/>
      <c r="CX110" s="147"/>
      <c r="CY110" s="147"/>
      <c r="CZ110" s="147"/>
      <c r="DA110" s="147"/>
      <c r="DB110" s="147"/>
      <c r="DC110" s="147"/>
      <c r="DD110" s="147"/>
      <c r="DE110" s="147"/>
      <c r="DF110" s="147"/>
      <c r="DG110" s="147"/>
      <c r="DH110" s="147"/>
      <c r="DI110" s="147"/>
      <c r="DJ110" s="147"/>
      <c r="DK110" s="147"/>
      <c r="DL110" s="147"/>
      <c r="DM110" s="147"/>
      <c r="DN110" s="147"/>
      <c r="DO110" s="147"/>
      <c r="DP110" s="147"/>
      <c r="DQ110" s="147"/>
      <c r="DR110" s="147"/>
      <c r="DS110" s="147"/>
      <c r="DT110" s="147"/>
      <c r="DU110" s="147"/>
      <c r="DV110" s="147"/>
      <c r="DW110" s="147"/>
      <c r="DX110" s="147"/>
      <c r="DY110" s="147"/>
      <c r="DZ110" s="147"/>
      <c r="EA110" s="147"/>
      <c r="EB110" s="147"/>
      <c r="EC110" s="147"/>
      <c r="ED110" s="147"/>
      <c r="EE110" s="147"/>
      <c r="EF110" s="147"/>
      <c r="EG110" s="147"/>
      <c r="EH110" s="147"/>
      <c r="EI110" s="147"/>
      <c r="EJ110" s="147"/>
      <c r="EK110" s="147"/>
      <c r="EL110" s="147"/>
      <c r="EM110" s="147"/>
      <c r="EN110" s="147"/>
      <c r="EO110" s="147"/>
      <c r="EP110" s="147"/>
      <c r="EQ110" s="147"/>
      <c r="ER110" s="147"/>
      <c r="ES110" s="147"/>
      <c r="ET110" s="147"/>
      <c r="EU110" s="147"/>
      <c r="EV110" s="147"/>
      <c r="EW110" s="147"/>
      <c r="EX110" s="147"/>
      <c r="EY110" s="147"/>
      <c r="EZ110" s="147"/>
      <c r="FA110" s="147"/>
      <c r="FB110" s="147"/>
      <c r="FC110" s="147"/>
      <c r="FD110" s="147"/>
      <c r="FE110" s="147"/>
      <c r="FF110" s="147"/>
      <c r="FG110" s="147"/>
      <c r="FH110" s="147"/>
      <c r="FI110" s="147"/>
      <c r="FJ110" s="147"/>
      <c r="FK110" s="147"/>
      <c r="FL110" s="147"/>
      <c r="FM110" s="147"/>
      <c r="FN110" s="147"/>
      <c r="FO110" s="147"/>
      <c r="FP110" s="147"/>
      <c r="FQ110" s="147"/>
      <c r="FR110" s="147"/>
      <c r="FS110" s="147"/>
      <c r="FT110" s="147"/>
      <c r="FU110" s="147"/>
      <c r="FV110" s="147"/>
      <c r="FW110" s="147"/>
      <c r="FX110" s="147"/>
      <c r="FY110" s="147"/>
      <c r="FZ110" s="147"/>
      <c r="GA110" s="147"/>
      <c r="GB110" s="147"/>
      <c r="GC110" s="147"/>
      <c r="GD110" s="147"/>
      <c r="GE110" s="147"/>
      <c r="GF110" s="147"/>
      <c r="GG110" s="147"/>
      <c r="GH110" s="147"/>
      <c r="GI110" s="147"/>
      <c r="GJ110" s="147"/>
      <c r="GK110" s="147"/>
      <c r="GL110" s="147"/>
      <c r="GM110" s="147"/>
      <c r="GN110" s="147"/>
      <c r="GO110" s="147"/>
      <c r="GP110" s="147"/>
      <c r="GQ110" s="147"/>
      <c r="GR110" s="147"/>
      <c r="GS110" s="147"/>
      <c r="GT110" s="147"/>
      <c r="GU110" s="147"/>
      <c r="GV110" s="147"/>
      <c r="GW110" s="147"/>
      <c r="GX110" s="147"/>
      <c r="GY110" s="147"/>
      <c r="GZ110" s="147"/>
      <c r="HA110" s="147"/>
      <c r="HB110" s="147"/>
      <c r="HC110" s="154"/>
      <c r="HD110" s="154"/>
      <c r="HE110" s="154"/>
      <c r="HF110" s="154"/>
      <c r="HG110" s="154"/>
      <c r="HH110" s="154"/>
      <c r="HI110" s="154"/>
      <c r="HJ110" s="154"/>
      <c r="HK110" s="154"/>
      <c r="HL110" s="154"/>
      <c r="HM110" s="154"/>
      <c r="HN110" s="154"/>
      <c r="HO110" s="154"/>
      <c r="HP110" s="154"/>
      <c r="HQ110" s="154"/>
      <c r="HR110" s="154"/>
      <c r="HS110" s="154"/>
      <c r="HT110" s="154"/>
      <c r="HU110" s="154"/>
      <c r="HV110" s="154"/>
      <c r="HW110" s="154"/>
      <c r="HX110" s="154"/>
      <c r="HY110" s="154"/>
      <c r="HZ110" s="154"/>
      <c r="IA110" s="154"/>
      <c r="IB110" s="154"/>
      <c r="IC110" s="154"/>
    </row>
    <row r="111" spans="1:237" s="93" customFormat="1">
      <c r="A111" s="231" t="s">
        <v>107</v>
      </c>
      <c r="B111" s="232"/>
      <c r="C111" s="232"/>
      <c r="D111" s="232"/>
      <c r="E111" s="233"/>
      <c r="F111" s="133">
        <f>F112</f>
        <v>1757.4</v>
      </c>
      <c r="G111" s="133">
        <f t="shared" ref="G111:H111" si="19">G112</f>
        <v>1757.4</v>
      </c>
      <c r="H111" s="133">
        <f t="shared" si="19"/>
        <v>1757.4</v>
      </c>
      <c r="I111" s="143"/>
      <c r="J111" s="144"/>
      <c r="K111" s="144"/>
      <c r="L111" s="144"/>
      <c r="M111" s="144"/>
      <c r="N111" s="144"/>
      <c r="O111" s="144"/>
      <c r="P111" s="144"/>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c r="CI111" s="142"/>
      <c r="CJ111" s="142"/>
      <c r="CK111" s="142"/>
      <c r="CL111" s="142"/>
      <c r="CM111" s="142"/>
      <c r="CN111" s="142"/>
      <c r="CO111" s="142"/>
      <c r="CP111" s="142"/>
      <c r="CQ111" s="142"/>
      <c r="CR111" s="142"/>
      <c r="CS111" s="142"/>
      <c r="CT111" s="142"/>
      <c r="CU111" s="142"/>
      <c r="CV111" s="142"/>
      <c r="CW111" s="142"/>
      <c r="CX111" s="142"/>
      <c r="CY111" s="142"/>
      <c r="CZ111" s="142"/>
      <c r="DA111" s="142"/>
      <c r="DB111" s="142"/>
      <c r="DC111" s="142"/>
      <c r="DD111" s="142"/>
      <c r="DE111" s="142"/>
      <c r="DF111" s="142"/>
      <c r="DG111" s="142"/>
      <c r="DH111" s="142"/>
      <c r="DI111" s="142"/>
      <c r="DJ111" s="142"/>
      <c r="DK111" s="142"/>
      <c r="DL111" s="142"/>
      <c r="DM111" s="142"/>
      <c r="DN111" s="142"/>
      <c r="DO111" s="142"/>
      <c r="DP111" s="142"/>
      <c r="DQ111" s="142"/>
      <c r="DR111" s="142"/>
      <c r="DS111" s="142"/>
      <c r="DT111" s="142"/>
      <c r="DU111" s="142"/>
      <c r="DV111" s="142"/>
      <c r="DW111" s="142"/>
      <c r="DX111" s="142"/>
      <c r="DY111" s="142"/>
      <c r="DZ111" s="142"/>
      <c r="EA111" s="142"/>
      <c r="EB111" s="142"/>
      <c r="EC111" s="142"/>
      <c r="ED111" s="142"/>
      <c r="EE111" s="142"/>
      <c r="EF111" s="142"/>
      <c r="EG111" s="142"/>
      <c r="EH111" s="142"/>
      <c r="EI111" s="142"/>
      <c r="EJ111" s="142"/>
      <c r="EK111" s="142"/>
      <c r="EL111" s="142"/>
      <c r="EM111" s="142"/>
      <c r="EN111" s="142"/>
      <c r="EO111" s="142"/>
      <c r="EP111" s="142"/>
      <c r="EQ111" s="142"/>
      <c r="ER111" s="142"/>
      <c r="ES111" s="142"/>
      <c r="ET111" s="142"/>
      <c r="EU111" s="142"/>
      <c r="EV111" s="142"/>
      <c r="EW111" s="142"/>
      <c r="EX111" s="142"/>
      <c r="EY111" s="142"/>
      <c r="EZ111" s="142"/>
      <c r="FA111" s="142"/>
      <c r="FB111" s="142"/>
      <c r="FC111" s="142"/>
      <c r="FD111" s="142"/>
      <c r="FE111" s="142"/>
      <c r="FF111" s="142"/>
      <c r="FG111" s="142"/>
      <c r="FH111" s="142"/>
      <c r="FI111" s="142"/>
      <c r="FJ111" s="142"/>
      <c r="FK111" s="142"/>
      <c r="FL111" s="142"/>
      <c r="FM111" s="142"/>
      <c r="FN111" s="142"/>
      <c r="FO111" s="142"/>
      <c r="FP111" s="142"/>
      <c r="FQ111" s="142"/>
      <c r="FR111" s="142"/>
      <c r="FS111" s="142"/>
      <c r="FT111" s="142"/>
      <c r="FU111" s="142"/>
      <c r="FV111" s="142"/>
      <c r="FW111" s="142"/>
      <c r="FX111" s="142"/>
      <c r="FY111" s="142"/>
      <c r="FZ111" s="142"/>
      <c r="GA111" s="142"/>
      <c r="GB111" s="142"/>
      <c r="GC111" s="142"/>
      <c r="GD111" s="142"/>
      <c r="GE111" s="142"/>
      <c r="GF111" s="142"/>
      <c r="GG111" s="142"/>
      <c r="GH111" s="142"/>
      <c r="GI111" s="142"/>
      <c r="GJ111" s="142"/>
      <c r="GK111" s="142"/>
      <c r="GL111" s="142"/>
      <c r="GM111" s="142"/>
      <c r="GN111" s="142"/>
      <c r="GO111" s="142"/>
      <c r="GP111" s="142"/>
      <c r="GQ111" s="142"/>
      <c r="GR111" s="142"/>
      <c r="GS111" s="142"/>
      <c r="GT111" s="142"/>
      <c r="GU111" s="142"/>
      <c r="GV111" s="142"/>
      <c r="GW111" s="142"/>
      <c r="GX111" s="142"/>
      <c r="GY111" s="142"/>
      <c r="GZ111" s="142"/>
      <c r="HA111" s="142"/>
      <c r="HB111" s="142"/>
      <c r="HC111" s="152"/>
      <c r="HD111" s="152"/>
      <c r="HE111" s="152"/>
      <c r="HF111" s="152"/>
      <c r="HG111" s="152"/>
      <c r="HH111" s="152"/>
      <c r="HI111" s="152"/>
      <c r="HJ111" s="152"/>
      <c r="HK111" s="152"/>
      <c r="HL111" s="152"/>
      <c r="HM111" s="152"/>
      <c r="HN111" s="152"/>
      <c r="HO111" s="152"/>
      <c r="HP111" s="152"/>
      <c r="HQ111" s="152"/>
      <c r="HR111" s="152"/>
      <c r="HS111" s="152"/>
      <c r="HT111" s="152"/>
      <c r="HU111" s="152"/>
      <c r="HV111" s="152"/>
      <c r="HW111" s="152"/>
      <c r="HX111" s="152"/>
      <c r="HY111" s="152"/>
      <c r="HZ111" s="152"/>
      <c r="IA111" s="152"/>
      <c r="IB111" s="152"/>
      <c r="IC111" s="152"/>
    </row>
    <row r="112" spans="1:237" s="94" customFormat="1">
      <c r="A112" s="224" t="s">
        <v>90</v>
      </c>
      <c r="B112" s="225"/>
      <c r="C112" s="225"/>
      <c r="D112" s="225"/>
      <c r="E112" s="226"/>
      <c r="F112" s="139">
        <f>F115+F116</f>
        <v>1757.4</v>
      </c>
      <c r="G112" s="139">
        <f t="shared" ref="G112:H112" si="20">G115+G116</f>
        <v>1757.4</v>
      </c>
      <c r="H112" s="139">
        <f t="shared" si="20"/>
        <v>1757.4</v>
      </c>
      <c r="I112" s="145"/>
      <c r="J112" s="142"/>
      <c r="K112" s="142"/>
      <c r="L112" s="142"/>
      <c r="M112" s="142"/>
      <c r="N112" s="142"/>
      <c r="O112" s="142"/>
      <c r="P112" s="142"/>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44"/>
      <c r="BZ112" s="144"/>
      <c r="CA112" s="144"/>
      <c r="CB112" s="144"/>
      <c r="CC112" s="144"/>
      <c r="CD112" s="144"/>
      <c r="CE112" s="144"/>
      <c r="CF112" s="144"/>
      <c r="CG112" s="144"/>
      <c r="CH112" s="144"/>
      <c r="CI112" s="144"/>
      <c r="CJ112" s="144"/>
      <c r="CK112" s="144"/>
      <c r="CL112" s="144"/>
      <c r="CM112" s="144"/>
      <c r="CN112" s="144"/>
      <c r="CO112" s="144"/>
      <c r="CP112" s="144"/>
      <c r="CQ112" s="144"/>
      <c r="CR112" s="144"/>
      <c r="CS112" s="144"/>
      <c r="CT112" s="144"/>
      <c r="CU112" s="144"/>
      <c r="CV112" s="144"/>
      <c r="CW112" s="144"/>
      <c r="CX112" s="144"/>
      <c r="CY112" s="144"/>
      <c r="CZ112" s="144"/>
      <c r="DA112" s="144"/>
      <c r="DB112" s="144"/>
      <c r="DC112" s="144"/>
      <c r="DD112" s="144"/>
      <c r="DE112" s="144"/>
      <c r="DF112" s="144"/>
      <c r="DG112" s="144"/>
      <c r="DH112" s="144"/>
      <c r="DI112" s="144"/>
      <c r="DJ112" s="144"/>
      <c r="DK112" s="144"/>
      <c r="DL112" s="144"/>
      <c r="DM112" s="144"/>
      <c r="DN112" s="144"/>
      <c r="DO112" s="144"/>
      <c r="DP112" s="144"/>
      <c r="DQ112" s="144"/>
      <c r="DR112" s="144"/>
      <c r="DS112" s="144"/>
      <c r="DT112" s="144"/>
      <c r="DU112" s="144"/>
      <c r="DV112" s="144"/>
      <c r="DW112" s="144"/>
      <c r="DX112" s="144"/>
      <c r="DY112" s="144"/>
      <c r="DZ112" s="144"/>
      <c r="EA112" s="144"/>
      <c r="EB112" s="144"/>
      <c r="EC112" s="144"/>
      <c r="ED112" s="144"/>
      <c r="EE112" s="144"/>
      <c r="EF112" s="144"/>
      <c r="EG112" s="144"/>
      <c r="EH112" s="144"/>
      <c r="EI112" s="144"/>
      <c r="EJ112" s="144"/>
      <c r="EK112" s="144"/>
      <c r="EL112" s="144"/>
      <c r="EM112" s="144"/>
      <c r="EN112" s="144"/>
      <c r="EO112" s="144"/>
      <c r="EP112" s="144"/>
      <c r="EQ112" s="144"/>
      <c r="ER112" s="144"/>
      <c r="ES112" s="144"/>
      <c r="ET112" s="144"/>
      <c r="EU112" s="144"/>
      <c r="EV112" s="144"/>
      <c r="EW112" s="144"/>
      <c r="EX112" s="144"/>
      <c r="EY112" s="144"/>
      <c r="EZ112" s="144"/>
      <c r="FA112" s="144"/>
      <c r="FB112" s="144"/>
      <c r="FC112" s="144"/>
      <c r="FD112" s="144"/>
      <c r="FE112" s="144"/>
      <c r="FF112" s="144"/>
      <c r="FG112" s="144"/>
      <c r="FH112" s="144"/>
      <c r="FI112" s="144"/>
      <c r="FJ112" s="144"/>
      <c r="FK112" s="144"/>
      <c r="FL112" s="144"/>
      <c r="FM112" s="144"/>
      <c r="FN112" s="144"/>
      <c r="FO112" s="144"/>
      <c r="FP112" s="144"/>
      <c r="FQ112" s="144"/>
      <c r="FR112" s="144"/>
      <c r="FS112" s="144"/>
      <c r="FT112" s="144"/>
      <c r="FU112" s="144"/>
      <c r="FV112" s="144"/>
      <c r="FW112" s="144"/>
      <c r="FX112" s="144"/>
      <c r="FY112" s="144"/>
      <c r="FZ112" s="144"/>
      <c r="GA112" s="144"/>
      <c r="GB112" s="144"/>
      <c r="GC112" s="144"/>
      <c r="GD112" s="144"/>
      <c r="GE112" s="144"/>
      <c r="GF112" s="144"/>
      <c r="GG112" s="144"/>
      <c r="GH112" s="144"/>
      <c r="GI112" s="144"/>
      <c r="GJ112" s="144"/>
      <c r="GK112" s="144"/>
      <c r="GL112" s="144"/>
      <c r="GM112" s="144"/>
      <c r="GN112" s="144"/>
      <c r="GO112" s="144"/>
      <c r="GP112" s="144"/>
      <c r="GQ112" s="144"/>
      <c r="GR112" s="144"/>
      <c r="GS112" s="144"/>
      <c r="GT112" s="144"/>
      <c r="GU112" s="144"/>
      <c r="GV112" s="144"/>
      <c r="GW112" s="144"/>
      <c r="GX112" s="144"/>
      <c r="GY112" s="144"/>
      <c r="GZ112" s="144"/>
      <c r="HA112" s="144"/>
      <c r="HB112" s="144"/>
      <c r="HC112" s="153"/>
      <c r="HD112" s="153"/>
      <c r="HE112" s="153"/>
      <c r="HF112" s="153"/>
      <c r="HG112" s="153"/>
      <c r="HH112" s="153"/>
      <c r="HI112" s="153"/>
      <c r="HJ112" s="153"/>
      <c r="HK112" s="153"/>
      <c r="HL112" s="153"/>
      <c r="HM112" s="153"/>
      <c r="HN112" s="153"/>
      <c r="HO112" s="153"/>
      <c r="HP112" s="153"/>
      <c r="HQ112" s="153"/>
      <c r="HR112" s="153"/>
      <c r="HS112" s="153"/>
      <c r="HT112" s="153"/>
      <c r="HU112" s="153"/>
      <c r="HV112" s="153"/>
      <c r="HW112" s="153"/>
      <c r="HX112" s="153"/>
      <c r="HY112" s="153"/>
      <c r="HZ112" s="153"/>
      <c r="IA112" s="153"/>
      <c r="IB112" s="153"/>
      <c r="IC112" s="153"/>
    </row>
    <row r="113" spans="1:237" s="93" customFormat="1">
      <c r="A113" s="224" t="s">
        <v>91</v>
      </c>
      <c r="B113" s="225"/>
      <c r="C113" s="225"/>
      <c r="D113" s="225"/>
      <c r="E113" s="226"/>
      <c r="F113" s="139">
        <f>F114+F116</f>
        <v>1757.4</v>
      </c>
      <c r="G113" s="139">
        <f t="shared" ref="G113:H113" si="21">G114+G116</f>
        <v>1757.4</v>
      </c>
      <c r="H113" s="139">
        <f t="shared" si="21"/>
        <v>1757.4</v>
      </c>
      <c r="I113" s="146"/>
      <c r="J113" s="147"/>
      <c r="K113" s="147"/>
      <c r="L113" s="147"/>
      <c r="M113" s="147"/>
      <c r="N113" s="147"/>
      <c r="O113" s="147"/>
      <c r="P113" s="147"/>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c r="CI113" s="142"/>
      <c r="CJ113" s="142"/>
      <c r="CK113" s="142"/>
      <c r="CL113" s="142"/>
      <c r="CM113" s="142"/>
      <c r="CN113" s="142"/>
      <c r="CO113" s="142"/>
      <c r="CP113" s="142"/>
      <c r="CQ113" s="142"/>
      <c r="CR113" s="142"/>
      <c r="CS113" s="142"/>
      <c r="CT113" s="142"/>
      <c r="CU113" s="142"/>
      <c r="CV113" s="142"/>
      <c r="CW113" s="142"/>
      <c r="CX113" s="142"/>
      <c r="CY113" s="142"/>
      <c r="CZ113" s="142"/>
      <c r="DA113" s="142"/>
      <c r="DB113" s="142"/>
      <c r="DC113" s="142"/>
      <c r="DD113" s="142"/>
      <c r="DE113" s="142"/>
      <c r="DF113" s="142"/>
      <c r="DG113" s="142"/>
      <c r="DH113" s="142"/>
      <c r="DI113" s="142"/>
      <c r="DJ113" s="142"/>
      <c r="DK113" s="142"/>
      <c r="DL113" s="142"/>
      <c r="DM113" s="142"/>
      <c r="DN113" s="142"/>
      <c r="DO113" s="142"/>
      <c r="DP113" s="142"/>
      <c r="DQ113" s="142"/>
      <c r="DR113" s="142"/>
      <c r="DS113" s="142"/>
      <c r="DT113" s="142"/>
      <c r="DU113" s="142"/>
      <c r="DV113" s="142"/>
      <c r="DW113" s="142"/>
      <c r="DX113" s="142"/>
      <c r="DY113" s="142"/>
      <c r="DZ113" s="142"/>
      <c r="EA113" s="142"/>
      <c r="EB113" s="142"/>
      <c r="EC113" s="142"/>
      <c r="ED113" s="142"/>
      <c r="EE113" s="142"/>
      <c r="EF113" s="142"/>
      <c r="EG113" s="142"/>
      <c r="EH113" s="142"/>
      <c r="EI113" s="142"/>
      <c r="EJ113" s="142"/>
      <c r="EK113" s="142"/>
      <c r="EL113" s="142"/>
      <c r="EM113" s="142"/>
      <c r="EN113" s="142"/>
      <c r="EO113" s="142"/>
      <c r="EP113" s="142"/>
      <c r="EQ113" s="142"/>
      <c r="ER113" s="142"/>
      <c r="ES113" s="142"/>
      <c r="ET113" s="142"/>
      <c r="EU113" s="142"/>
      <c r="EV113" s="142"/>
      <c r="EW113" s="142"/>
      <c r="EX113" s="142"/>
      <c r="EY113" s="142"/>
      <c r="EZ113" s="142"/>
      <c r="FA113" s="142"/>
      <c r="FB113" s="142"/>
      <c r="FC113" s="142"/>
      <c r="FD113" s="142"/>
      <c r="FE113" s="142"/>
      <c r="FF113" s="142"/>
      <c r="FG113" s="142"/>
      <c r="FH113" s="142"/>
      <c r="FI113" s="142"/>
      <c r="FJ113" s="142"/>
      <c r="FK113" s="142"/>
      <c r="FL113" s="142"/>
      <c r="FM113" s="142"/>
      <c r="FN113" s="142"/>
      <c r="FO113" s="142"/>
      <c r="FP113" s="142"/>
      <c r="FQ113" s="142"/>
      <c r="FR113" s="142"/>
      <c r="FS113" s="142"/>
      <c r="FT113" s="142"/>
      <c r="FU113" s="142"/>
      <c r="FV113" s="142"/>
      <c r="FW113" s="142"/>
      <c r="FX113" s="142"/>
      <c r="FY113" s="142"/>
      <c r="FZ113" s="142"/>
      <c r="GA113" s="142"/>
      <c r="GB113" s="142"/>
      <c r="GC113" s="142"/>
      <c r="GD113" s="142"/>
      <c r="GE113" s="142"/>
      <c r="GF113" s="142"/>
      <c r="GG113" s="142"/>
      <c r="GH113" s="142"/>
      <c r="GI113" s="142"/>
      <c r="GJ113" s="142"/>
      <c r="GK113" s="142"/>
      <c r="GL113" s="142"/>
      <c r="GM113" s="142"/>
      <c r="GN113" s="142"/>
      <c r="GO113" s="142"/>
      <c r="GP113" s="142"/>
      <c r="GQ113" s="142"/>
      <c r="GR113" s="142"/>
      <c r="GS113" s="142"/>
      <c r="GT113" s="142"/>
      <c r="GU113" s="142"/>
      <c r="GV113" s="142"/>
      <c r="GW113" s="142"/>
      <c r="GX113" s="142"/>
      <c r="GY113" s="142"/>
      <c r="GZ113" s="142"/>
      <c r="HA113" s="142"/>
      <c r="HB113" s="142"/>
      <c r="HC113" s="152"/>
      <c r="HD113" s="152"/>
      <c r="HE113" s="152"/>
      <c r="HF113" s="152"/>
      <c r="HG113" s="152"/>
      <c r="HH113" s="152"/>
      <c r="HI113" s="152"/>
      <c r="HJ113" s="152"/>
      <c r="HK113" s="152"/>
      <c r="HL113" s="152"/>
      <c r="HM113" s="152"/>
      <c r="HN113" s="152"/>
      <c r="HO113" s="152"/>
      <c r="HP113" s="152"/>
      <c r="HQ113" s="152"/>
      <c r="HR113" s="152"/>
      <c r="HS113" s="152"/>
      <c r="HT113" s="152"/>
      <c r="HU113" s="152"/>
      <c r="HV113" s="152"/>
      <c r="HW113" s="152"/>
      <c r="HX113" s="152"/>
      <c r="HY113" s="152"/>
      <c r="HZ113" s="152"/>
      <c r="IA113" s="152"/>
      <c r="IB113" s="152"/>
      <c r="IC113" s="152"/>
    </row>
    <row r="114" spans="1:237" s="88" customFormat="1">
      <c r="A114" s="215">
        <v>1</v>
      </c>
      <c r="B114" s="227" t="s">
        <v>106</v>
      </c>
      <c r="C114" s="227"/>
      <c r="D114" s="227"/>
      <c r="E114" s="227"/>
      <c r="F114" s="139">
        <v>1150</v>
      </c>
      <c r="G114" s="139">
        <v>1150</v>
      </c>
      <c r="H114" s="139">
        <v>1150</v>
      </c>
      <c r="I114" s="148"/>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c r="CM114" s="147"/>
      <c r="CN114" s="147"/>
      <c r="CO114" s="147"/>
      <c r="CP114" s="147"/>
      <c r="CQ114" s="147"/>
      <c r="CR114" s="147"/>
      <c r="CS114" s="147"/>
      <c r="CT114" s="147"/>
      <c r="CU114" s="147"/>
      <c r="CV114" s="147"/>
      <c r="CW114" s="147"/>
      <c r="CX114" s="147"/>
      <c r="CY114" s="147"/>
      <c r="CZ114" s="147"/>
      <c r="DA114" s="147"/>
      <c r="DB114" s="147"/>
      <c r="DC114" s="147"/>
      <c r="DD114" s="147"/>
      <c r="DE114" s="147"/>
      <c r="DF114" s="147"/>
      <c r="DG114" s="147"/>
      <c r="DH114" s="147"/>
      <c r="DI114" s="147"/>
      <c r="DJ114" s="147"/>
      <c r="DK114" s="147"/>
      <c r="DL114" s="147"/>
      <c r="DM114" s="147"/>
      <c r="DN114" s="147"/>
      <c r="DO114" s="147"/>
      <c r="DP114" s="147"/>
      <c r="DQ114" s="147"/>
      <c r="DR114" s="147"/>
      <c r="DS114" s="147"/>
      <c r="DT114" s="147"/>
      <c r="DU114" s="147"/>
      <c r="DV114" s="147"/>
      <c r="DW114" s="147"/>
      <c r="DX114" s="147"/>
      <c r="DY114" s="147"/>
      <c r="DZ114" s="147"/>
      <c r="EA114" s="147"/>
      <c r="EB114" s="147"/>
      <c r="EC114" s="147"/>
      <c r="ED114" s="147"/>
      <c r="EE114" s="147"/>
      <c r="EF114" s="147"/>
      <c r="EG114" s="147"/>
      <c r="EH114" s="147"/>
      <c r="EI114" s="147"/>
      <c r="EJ114" s="147"/>
      <c r="EK114" s="147"/>
      <c r="EL114" s="147"/>
      <c r="EM114" s="147"/>
      <c r="EN114" s="147"/>
      <c r="EO114" s="147"/>
      <c r="EP114" s="147"/>
      <c r="EQ114" s="147"/>
      <c r="ER114" s="147"/>
      <c r="ES114" s="147"/>
      <c r="ET114" s="147"/>
      <c r="EU114" s="147"/>
      <c r="EV114" s="147"/>
      <c r="EW114" s="147"/>
      <c r="EX114" s="147"/>
      <c r="EY114" s="147"/>
      <c r="EZ114" s="147"/>
      <c r="FA114" s="147"/>
      <c r="FB114" s="147"/>
      <c r="FC114" s="147"/>
      <c r="FD114" s="147"/>
      <c r="FE114" s="147"/>
      <c r="FF114" s="147"/>
      <c r="FG114" s="147"/>
      <c r="FH114" s="147"/>
      <c r="FI114" s="147"/>
      <c r="FJ114" s="147"/>
      <c r="FK114" s="147"/>
      <c r="FL114" s="147"/>
      <c r="FM114" s="147"/>
      <c r="FN114" s="147"/>
      <c r="FO114" s="147"/>
      <c r="FP114" s="147"/>
      <c r="FQ114" s="147"/>
      <c r="FR114" s="147"/>
      <c r="FS114" s="147"/>
      <c r="FT114" s="147"/>
      <c r="FU114" s="147"/>
      <c r="FV114" s="147"/>
      <c r="FW114" s="147"/>
      <c r="FX114" s="147"/>
      <c r="FY114" s="147"/>
      <c r="FZ114" s="147"/>
      <c r="GA114" s="147"/>
      <c r="GB114" s="147"/>
      <c r="GC114" s="147"/>
      <c r="GD114" s="147"/>
      <c r="GE114" s="147"/>
      <c r="GF114" s="147"/>
      <c r="GG114" s="147"/>
      <c r="GH114" s="147"/>
      <c r="GI114" s="147"/>
      <c r="GJ114" s="147"/>
      <c r="GK114" s="147"/>
      <c r="GL114" s="147"/>
      <c r="GM114" s="147"/>
      <c r="GN114" s="147"/>
      <c r="GO114" s="147"/>
      <c r="GP114" s="147"/>
      <c r="GQ114" s="147"/>
      <c r="GR114" s="147"/>
      <c r="GS114" s="147"/>
      <c r="GT114" s="147"/>
      <c r="GU114" s="147"/>
      <c r="GV114" s="147"/>
      <c r="GW114" s="147"/>
      <c r="GX114" s="147"/>
      <c r="GY114" s="147"/>
      <c r="GZ114" s="147"/>
      <c r="HA114" s="147"/>
      <c r="HB114" s="147"/>
      <c r="HC114" s="154"/>
      <c r="HD114" s="154"/>
      <c r="HE114" s="154"/>
      <c r="HF114" s="154"/>
      <c r="HG114" s="154"/>
      <c r="HH114" s="154"/>
      <c r="HI114" s="154"/>
      <c r="HJ114" s="154"/>
      <c r="HK114" s="154"/>
      <c r="HL114" s="154"/>
      <c r="HM114" s="154"/>
      <c r="HN114" s="154"/>
      <c r="HO114" s="154"/>
      <c r="HP114" s="154"/>
      <c r="HQ114" s="154"/>
      <c r="HR114" s="154"/>
      <c r="HS114" s="154"/>
      <c r="HT114" s="154"/>
      <c r="HU114" s="154"/>
      <c r="HV114" s="154"/>
      <c r="HW114" s="154"/>
      <c r="HX114" s="154"/>
      <c r="HY114" s="154"/>
      <c r="HZ114" s="154"/>
      <c r="IA114" s="154"/>
      <c r="IB114" s="154"/>
      <c r="IC114" s="154"/>
    </row>
    <row r="115" spans="1:237" s="88" customFormat="1">
      <c r="A115" s="215"/>
      <c r="B115" s="234" t="s">
        <v>35</v>
      </c>
      <c r="C115" s="234"/>
      <c r="D115" s="234"/>
      <c r="E115" s="234"/>
      <c r="F115" s="139">
        <v>1150</v>
      </c>
      <c r="G115" s="139">
        <v>1150</v>
      </c>
      <c r="H115" s="139">
        <v>1150</v>
      </c>
      <c r="I115" s="148"/>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c r="CM115" s="147"/>
      <c r="CN115" s="147"/>
      <c r="CO115" s="147"/>
      <c r="CP115" s="147"/>
      <c r="CQ115" s="147"/>
      <c r="CR115" s="147"/>
      <c r="CS115" s="147"/>
      <c r="CT115" s="147"/>
      <c r="CU115" s="147"/>
      <c r="CV115" s="147"/>
      <c r="CW115" s="147"/>
      <c r="CX115" s="147"/>
      <c r="CY115" s="147"/>
      <c r="CZ115" s="147"/>
      <c r="DA115" s="147"/>
      <c r="DB115" s="147"/>
      <c r="DC115" s="147"/>
      <c r="DD115" s="147"/>
      <c r="DE115" s="147"/>
      <c r="DF115" s="147"/>
      <c r="DG115" s="147"/>
      <c r="DH115" s="147"/>
      <c r="DI115" s="147"/>
      <c r="DJ115" s="147"/>
      <c r="DK115" s="147"/>
      <c r="DL115" s="147"/>
      <c r="DM115" s="147"/>
      <c r="DN115" s="147"/>
      <c r="DO115" s="147"/>
      <c r="DP115" s="147"/>
      <c r="DQ115" s="147"/>
      <c r="DR115" s="147"/>
      <c r="DS115" s="147"/>
      <c r="DT115" s="147"/>
      <c r="DU115" s="147"/>
      <c r="DV115" s="147"/>
      <c r="DW115" s="147"/>
      <c r="DX115" s="147"/>
      <c r="DY115" s="147"/>
      <c r="DZ115" s="147"/>
      <c r="EA115" s="147"/>
      <c r="EB115" s="147"/>
      <c r="EC115" s="147"/>
      <c r="ED115" s="147"/>
      <c r="EE115" s="147"/>
      <c r="EF115" s="147"/>
      <c r="EG115" s="147"/>
      <c r="EH115" s="147"/>
      <c r="EI115" s="147"/>
      <c r="EJ115" s="147"/>
      <c r="EK115" s="147"/>
      <c r="EL115" s="147"/>
      <c r="EM115" s="147"/>
      <c r="EN115" s="147"/>
      <c r="EO115" s="147"/>
      <c r="EP115" s="147"/>
      <c r="EQ115" s="147"/>
      <c r="ER115" s="147"/>
      <c r="ES115" s="147"/>
      <c r="ET115" s="147"/>
      <c r="EU115" s="147"/>
      <c r="EV115" s="147"/>
      <c r="EW115" s="147"/>
      <c r="EX115" s="147"/>
      <c r="EY115" s="147"/>
      <c r="EZ115" s="147"/>
      <c r="FA115" s="147"/>
      <c r="FB115" s="147"/>
      <c r="FC115" s="147"/>
      <c r="FD115" s="147"/>
      <c r="FE115" s="147"/>
      <c r="FF115" s="147"/>
      <c r="FG115" s="147"/>
      <c r="FH115" s="147"/>
      <c r="FI115" s="147"/>
      <c r="FJ115" s="147"/>
      <c r="FK115" s="147"/>
      <c r="FL115" s="147"/>
      <c r="FM115" s="147"/>
      <c r="FN115" s="147"/>
      <c r="FO115" s="147"/>
      <c r="FP115" s="147"/>
      <c r="FQ115" s="147"/>
      <c r="FR115" s="147"/>
      <c r="FS115" s="147"/>
      <c r="FT115" s="147"/>
      <c r="FU115" s="147"/>
      <c r="FV115" s="147"/>
      <c r="FW115" s="147"/>
      <c r="FX115" s="147"/>
      <c r="FY115" s="147"/>
      <c r="FZ115" s="147"/>
      <c r="GA115" s="147"/>
      <c r="GB115" s="147"/>
      <c r="GC115" s="147"/>
      <c r="GD115" s="147"/>
      <c r="GE115" s="147"/>
      <c r="GF115" s="147"/>
      <c r="GG115" s="147"/>
      <c r="GH115" s="147"/>
      <c r="GI115" s="147"/>
      <c r="GJ115" s="147"/>
      <c r="GK115" s="147"/>
      <c r="GL115" s="147"/>
      <c r="GM115" s="147"/>
      <c r="GN115" s="147"/>
      <c r="GO115" s="147"/>
      <c r="GP115" s="147"/>
      <c r="GQ115" s="147"/>
      <c r="GR115" s="147"/>
      <c r="GS115" s="147"/>
      <c r="GT115" s="147"/>
      <c r="GU115" s="147"/>
      <c r="GV115" s="147"/>
      <c r="GW115" s="147"/>
      <c r="GX115" s="147"/>
      <c r="GY115" s="147"/>
      <c r="GZ115" s="147"/>
      <c r="HA115" s="147"/>
      <c r="HB115" s="147"/>
      <c r="HC115" s="154"/>
      <c r="HD115" s="154"/>
      <c r="HE115" s="154"/>
      <c r="HF115" s="154"/>
      <c r="HG115" s="154"/>
      <c r="HH115" s="154"/>
      <c r="HI115" s="154"/>
      <c r="HJ115" s="154"/>
      <c r="HK115" s="154"/>
      <c r="HL115" s="154"/>
      <c r="HM115" s="154"/>
      <c r="HN115" s="154"/>
      <c r="HO115" s="154"/>
      <c r="HP115" s="154"/>
      <c r="HQ115" s="154"/>
      <c r="HR115" s="154"/>
      <c r="HS115" s="154"/>
      <c r="HT115" s="154"/>
      <c r="HU115" s="154"/>
      <c r="HV115" s="154"/>
      <c r="HW115" s="154"/>
      <c r="HX115" s="154"/>
      <c r="HY115" s="154"/>
      <c r="HZ115" s="154"/>
      <c r="IA115" s="154"/>
      <c r="IB115" s="154"/>
      <c r="IC115" s="154"/>
    </row>
    <row r="116" spans="1:237">
      <c r="A116" s="140">
        <v>2</v>
      </c>
      <c r="B116" s="235" t="s">
        <v>108</v>
      </c>
      <c r="C116" s="235"/>
      <c r="D116" s="235"/>
      <c r="E116" s="235"/>
      <c r="F116" s="141">
        <v>607.4</v>
      </c>
      <c r="G116" s="141">
        <v>607.4</v>
      </c>
      <c r="H116" s="141">
        <v>607.4</v>
      </c>
      <c r="I116" s="151"/>
    </row>
  </sheetData>
  <mergeCells count="125">
    <mergeCell ref="A1:D1"/>
    <mergeCell ref="A2:H2"/>
    <mergeCell ref="A6:E6"/>
    <mergeCell ref="A7:E7"/>
    <mergeCell ref="A8:E8"/>
    <mergeCell ref="A9:E9"/>
    <mergeCell ref="A10:E10"/>
    <mergeCell ref="B11:E11"/>
    <mergeCell ref="B12:E12"/>
    <mergeCell ref="A4:A5"/>
    <mergeCell ref="A11:A18"/>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3:E33"/>
    <mergeCell ref="C34:E34"/>
    <mergeCell ref="C35:E35"/>
    <mergeCell ref="C36:E36"/>
    <mergeCell ref="B37:E37"/>
    <mergeCell ref="B38:E38"/>
    <mergeCell ref="B39:E39"/>
    <mergeCell ref="B40:E40"/>
    <mergeCell ref="B41:E41"/>
    <mergeCell ref="B42:E42"/>
    <mergeCell ref="B43:E43"/>
    <mergeCell ref="B44:E44"/>
    <mergeCell ref="B45:E45"/>
    <mergeCell ref="B46:E46"/>
    <mergeCell ref="B47:E47"/>
    <mergeCell ref="B48:E48"/>
    <mergeCell ref="B86:E86"/>
    <mergeCell ref="B87:E87"/>
    <mergeCell ref="B88:E88"/>
    <mergeCell ref="B89:E89"/>
    <mergeCell ref="B49:E49"/>
    <mergeCell ref="B50:E50"/>
    <mergeCell ref="B51:E51"/>
    <mergeCell ref="B52:E52"/>
    <mergeCell ref="B53:E53"/>
    <mergeCell ref="B54:E54"/>
    <mergeCell ref="B55:E55"/>
    <mergeCell ref="B56:E56"/>
    <mergeCell ref="B57:E57"/>
    <mergeCell ref="B109:E109"/>
    <mergeCell ref="B110:E110"/>
    <mergeCell ref="A111:E111"/>
    <mergeCell ref="A112:E112"/>
    <mergeCell ref="A113:E113"/>
    <mergeCell ref="B114:E114"/>
    <mergeCell ref="B115:E115"/>
    <mergeCell ref="B116:E116"/>
    <mergeCell ref="B99:E99"/>
    <mergeCell ref="B100:E100"/>
    <mergeCell ref="B101:E101"/>
    <mergeCell ref="B102:E102"/>
    <mergeCell ref="B103:E103"/>
    <mergeCell ref="B104:E104"/>
    <mergeCell ref="B105:E105"/>
    <mergeCell ref="A106:E106"/>
    <mergeCell ref="A107:E107"/>
    <mergeCell ref="A102:A103"/>
    <mergeCell ref="A104:A105"/>
    <mergeCell ref="A109:A110"/>
    <mergeCell ref="A114:A115"/>
    <mergeCell ref="B21:B32"/>
    <mergeCell ref="B33:B36"/>
    <mergeCell ref="A50:A51"/>
    <mergeCell ref="A52:A53"/>
    <mergeCell ref="A54:A55"/>
    <mergeCell ref="A57:A58"/>
    <mergeCell ref="A59:A81"/>
    <mergeCell ref="A85:A88"/>
    <mergeCell ref="A89:A90"/>
    <mergeCell ref="A91:A92"/>
    <mergeCell ref="A93:A94"/>
    <mergeCell ref="A21:A32"/>
    <mergeCell ref="A33:A36"/>
    <mergeCell ref="A37:A38"/>
    <mergeCell ref="A39:A40"/>
    <mergeCell ref="A41:A42"/>
    <mergeCell ref="A43:A44"/>
    <mergeCell ref="A45:A46"/>
    <mergeCell ref="A47:A48"/>
    <mergeCell ref="A108:E108"/>
    <mergeCell ref="C22:C30"/>
    <mergeCell ref="F4:F5"/>
    <mergeCell ref="H4:H5"/>
    <mergeCell ref="I4:I5"/>
    <mergeCell ref="B59:D81"/>
    <mergeCell ref="B4:E5"/>
    <mergeCell ref="A95:A96"/>
    <mergeCell ref="A98:A99"/>
    <mergeCell ref="A100:A101"/>
    <mergeCell ref="A19:A20"/>
    <mergeCell ref="B90:E90"/>
    <mergeCell ref="B91:E91"/>
    <mergeCell ref="B92:E92"/>
    <mergeCell ref="B93:E93"/>
    <mergeCell ref="B94:E94"/>
    <mergeCell ref="B95:E95"/>
    <mergeCell ref="B96:E96"/>
    <mergeCell ref="B97:E97"/>
    <mergeCell ref="B98:E98"/>
    <mergeCell ref="B58:E58"/>
    <mergeCell ref="A82:E82"/>
    <mergeCell ref="A83:E83"/>
    <mergeCell ref="A84:E84"/>
    <mergeCell ref="B85:E85"/>
  </mergeCells>
  <phoneticPr fontId="15" type="noConversion"/>
  <printOptions horizontalCentered="1"/>
  <pageMargins left="0.51180555555555596" right="0.51180555555555596" top="0.74791666666666701" bottom="0.74791666666666701" header="0.31388888888888899" footer="0.31388888888888899"/>
  <pageSetup paperSize="9" scale="57"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IT67"/>
  <sheetViews>
    <sheetView tabSelected="1" topLeftCell="A46" zoomScale="85" zoomScaleNormal="85" workbookViewId="0">
      <selection activeCell="B60" sqref="B60"/>
    </sheetView>
  </sheetViews>
  <sheetFormatPr defaultColWidth="9" defaultRowHeight="14"/>
  <cols>
    <col min="3" max="3" width="21.08984375" customWidth="1"/>
    <col min="5" max="5" width="37.6328125" customWidth="1"/>
    <col min="8" max="8" width="14.7265625" customWidth="1"/>
    <col min="9" max="9" width="15" customWidth="1"/>
    <col min="11" max="12" width="10.453125" customWidth="1"/>
    <col min="13" max="14" width="9.36328125"/>
    <col min="16" max="16" width="9.36328125"/>
    <col min="21" max="21" width="10.54296875" customWidth="1"/>
    <col min="23" max="23" width="12.36328125" customWidth="1"/>
    <col min="24" max="24" width="14.54296875" customWidth="1"/>
  </cols>
  <sheetData>
    <row r="1" spans="1:253" ht="17.5">
      <c r="A1" s="314" t="s">
        <v>109</v>
      </c>
      <c r="B1" s="314"/>
      <c r="C1" s="2"/>
      <c r="D1" s="2"/>
      <c r="E1" s="2"/>
      <c r="F1" s="2"/>
      <c r="G1" s="2"/>
      <c r="H1" s="2"/>
      <c r="I1" s="2"/>
      <c r="J1" s="2"/>
      <c r="K1" s="2"/>
      <c r="L1" s="2"/>
      <c r="M1" s="2"/>
      <c r="N1" s="2"/>
      <c r="O1" s="2"/>
      <c r="P1" s="36"/>
      <c r="Q1" s="36"/>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row>
    <row r="2" spans="1:253" ht="31">
      <c r="A2" s="315" t="s">
        <v>110</v>
      </c>
      <c r="B2" s="315"/>
      <c r="C2" s="315"/>
      <c r="D2" s="315"/>
      <c r="E2" s="315"/>
      <c r="F2" s="315"/>
      <c r="G2" s="315"/>
      <c r="H2" s="316"/>
      <c r="I2" s="316"/>
      <c r="J2" s="315"/>
      <c r="K2" s="315"/>
      <c r="L2" s="315"/>
      <c r="M2" s="315"/>
      <c r="N2" s="315"/>
      <c r="O2" s="315"/>
      <c r="P2" s="315"/>
      <c r="Q2" s="315"/>
      <c r="R2" s="315"/>
      <c r="S2" s="315"/>
      <c r="T2" s="315"/>
      <c r="U2" s="315"/>
      <c r="V2" s="315"/>
      <c r="W2" s="315"/>
      <c r="X2" s="315"/>
      <c r="Y2" s="315"/>
      <c r="Z2" s="315"/>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row>
    <row r="3" spans="1:253" ht="15">
      <c r="A3" s="317" t="s">
        <v>111</v>
      </c>
      <c r="B3" s="317"/>
      <c r="C3" s="317"/>
      <c r="D3" s="317"/>
      <c r="E3" s="317"/>
      <c r="F3" s="317"/>
      <c r="G3" s="317"/>
      <c r="H3" s="318"/>
      <c r="I3" s="318"/>
      <c r="J3" s="317"/>
      <c r="K3" s="317"/>
      <c r="L3" s="317"/>
      <c r="M3" s="317"/>
      <c r="N3" s="317"/>
      <c r="O3" s="317"/>
      <c r="P3" s="317"/>
      <c r="Q3" s="317"/>
      <c r="R3" s="317"/>
      <c r="S3" s="317"/>
      <c r="T3" s="317"/>
      <c r="U3" s="317"/>
      <c r="V3" s="317"/>
      <c r="W3" s="317"/>
      <c r="X3" s="317"/>
      <c r="Y3" s="317"/>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row>
    <row r="4" spans="1:253" ht="15">
      <c r="A4" s="283" t="s">
        <v>3</v>
      </c>
      <c r="B4" s="305" t="s">
        <v>112</v>
      </c>
      <c r="C4" s="283" t="s">
        <v>113</v>
      </c>
      <c r="D4" s="283" t="s">
        <v>114</v>
      </c>
      <c r="E4" s="283" t="s">
        <v>115</v>
      </c>
      <c r="F4" s="279" t="s">
        <v>116</v>
      </c>
      <c r="G4" s="283" t="s">
        <v>117</v>
      </c>
      <c r="H4" s="295" t="s">
        <v>118</v>
      </c>
      <c r="I4" s="295" t="s">
        <v>119</v>
      </c>
      <c r="J4" s="319" t="s">
        <v>120</v>
      </c>
      <c r="K4" s="305"/>
      <c r="L4" s="283" t="s">
        <v>121</v>
      </c>
      <c r="M4" s="283"/>
      <c r="N4" s="283"/>
      <c r="O4" s="283"/>
      <c r="P4" s="283"/>
      <c r="Q4" s="283"/>
      <c r="R4" s="283"/>
      <c r="S4" s="283" t="s">
        <v>122</v>
      </c>
      <c r="T4" s="283" t="s">
        <v>123</v>
      </c>
      <c r="U4" s="283" t="s">
        <v>124</v>
      </c>
      <c r="V4" s="283" t="s">
        <v>9</v>
      </c>
      <c r="W4" s="283"/>
      <c r="X4" s="283"/>
      <c r="Y4" s="279" t="s">
        <v>125</v>
      </c>
      <c r="Z4" s="279" t="s">
        <v>19</v>
      </c>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row>
    <row r="5" spans="1:253" ht="45">
      <c r="A5" s="283"/>
      <c r="B5" s="305"/>
      <c r="C5" s="283"/>
      <c r="D5" s="283"/>
      <c r="E5" s="283"/>
      <c r="F5" s="280"/>
      <c r="G5" s="283"/>
      <c r="H5" s="296"/>
      <c r="I5" s="296"/>
      <c r="J5" s="12" t="s">
        <v>126</v>
      </c>
      <c r="K5" s="12" t="s">
        <v>127</v>
      </c>
      <c r="L5" s="11" t="s">
        <v>128</v>
      </c>
      <c r="M5" s="11" t="s">
        <v>129</v>
      </c>
      <c r="N5" s="11" t="s">
        <v>130</v>
      </c>
      <c r="O5" s="11" t="s">
        <v>131</v>
      </c>
      <c r="P5" s="11" t="s">
        <v>132</v>
      </c>
      <c r="Q5" s="11" t="s">
        <v>133</v>
      </c>
      <c r="R5" s="11" t="s">
        <v>134</v>
      </c>
      <c r="S5" s="283"/>
      <c r="T5" s="283"/>
      <c r="U5" s="283"/>
      <c r="V5" s="11" t="s">
        <v>135</v>
      </c>
      <c r="W5" s="11" t="s">
        <v>136</v>
      </c>
      <c r="X5" s="11" t="s">
        <v>137</v>
      </c>
      <c r="Y5" s="280"/>
      <c r="Z5" s="280"/>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row>
    <row r="6" spans="1:253">
      <c r="A6" s="306" t="s">
        <v>138</v>
      </c>
      <c r="B6" s="306"/>
      <c r="C6" s="13">
        <v>1</v>
      </c>
      <c r="D6" s="13">
        <v>2</v>
      </c>
      <c r="E6" s="13">
        <v>3</v>
      </c>
      <c r="F6" s="13">
        <v>4</v>
      </c>
      <c r="G6" s="13">
        <v>5</v>
      </c>
      <c r="H6" s="13">
        <v>6</v>
      </c>
      <c r="I6" s="13">
        <v>7</v>
      </c>
      <c r="J6" s="13">
        <v>8</v>
      </c>
      <c r="K6" s="13">
        <v>9</v>
      </c>
      <c r="L6" s="13">
        <v>10</v>
      </c>
      <c r="M6" s="13">
        <v>11</v>
      </c>
      <c r="N6" s="13">
        <v>12</v>
      </c>
      <c r="O6" s="13">
        <v>13</v>
      </c>
      <c r="P6" s="13">
        <v>14</v>
      </c>
      <c r="Q6" s="13">
        <v>16</v>
      </c>
      <c r="R6" s="13">
        <v>17</v>
      </c>
      <c r="S6" s="13">
        <v>18</v>
      </c>
      <c r="T6" s="13">
        <v>19</v>
      </c>
      <c r="U6" s="13">
        <v>20</v>
      </c>
      <c r="V6" s="13">
        <v>21</v>
      </c>
      <c r="W6" s="13">
        <v>22</v>
      </c>
      <c r="X6" s="13">
        <v>23</v>
      </c>
      <c r="Y6" s="13">
        <v>25</v>
      </c>
      <c r="Z6" s="59"/>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82"/>
    </row>
    <row r="7" spans="1:253">
      <c r="A7" s="300" t="s">
        <v>139</v>
      </c>
      <c r="B7" s="300"/>
      <c r="C7" s="14"/>
      <c r="D7" s="14"/>
      <c r="E7" s="14"/>
      <c r="F7" s="14"/>
      <c r="G7" s="14"/>
      <c r="H7" s="15"/>
      <c r="I7" s="15"/>
      <c r="J7" s="14"/>
      <c r="K7" s="14">
        <f t="shared" ref="K7:R7" si="0">K8+K32+K55+K57</f>
        <v>12788.410000000002</v>
      </c>
      <c r="L7" s="14">
        <f t="shared" si="0"/>
        <v>12788.410000000002</v>
      </c>
      <c r="M7" s="14">
        <f t="shared" si="0"/>
        <v>9069.27</v>
      </c>
      <c r="N7" s="14">
        <f t="shared" si="0"/>
        <v>1961.7399999999996</v>
      </c>
      <c r="O7" s="14">
        <f t="shared" si="0"/>
        <v>0</v>
      </c>
      <c r="P7" s="14">
        <f t="shared" si="0"/>
        <v>1757.4</v>
      </c>
      <c r="Q7" s="14">
        <f t="shared" si="0"/>
        <v>0</v>
      </c>
      <c r="R7" s="14">
        <f t="shared" si="0"/>
        <v>0</v>
      </c>
      <c r="S7" s="14">
        <v>263</v>
      </c>
      <c r="T7" s="53">
        <v>6818</v>
      </c>
      <c r="U7" s="53">
        <v>42198</v>
      </c>
      <c r="V7" s="53">
        <v>1803</v>
      </c>
      <c r="W7" s="53">
        <v>12716</v>
      </c>
      <c r="X7" s="53">
        <v>12716</v>
      </c>
      <c r="Y7" s="14"/>
      <c r="Z7" s="61"/>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83"/>
    </row>
    <row r="8" spans="1:253">
      <c r="A8" s="307" t="s">
        <v>140</v>
      </c>
      <c r="B8" s="308"/>
      <c r="C8" s="308"/>
      <c r="D8" s="309"/>
      <c r="E8" s="14"/>
      <c r="F8" s="14"/>
      <c r="G8" s="14"/>
      <c r="H8" s="15"/>
      <c r="I8" s="15"/>
      <c r="J8" s="14"/>
      <c r="K8" s="14">
        <f>SUM(K9:K31)</f>
        <v>6844.5400000000009</v>
      </c>
      <c r="L8" s="14">
        <f>SUM(L9:L31)</f>
        <v>6844.5400000000009</v>
      </c>
      <c r="M8" s="14">
        <f>SUM(M9:M31)</f>
        <v>6844.5400000000009</v>
      </c>
      <c r="N8" s="14">
        <v>0</v>
      </c>
      <c r="O8" s="14">
        <v>0</v>
      </c>
      <c r="P8" s="14">
        <v>0</v>
      </c>
      <c r="Q8" s="14">
        <v>0</v>
      </c>
      <c r="R8" s="14">
        <v>0</v>
      </c>
      <c r="S8" s="14">
        <v>263</v>
      </c>
      <c r="T8" s="53">
        <v>3354</v>
      </c>
      <c r="U8" s="53">
        <v>14834</v>
      </c>
      <c r="V8" s="53">
        <v>879</v>
      </c>
      <c r="W8" s="53">
        <v>3627</v>
      </c>
      <c r="X8" s="53">
        <v>3627</v>
      </c>
      <c r="Y8" s="14"/>
      <c r="Z8" s="61"/>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83"/>
      <c r="IS8" s="62"/>
    </row>
    <row r="9" spans="1:253" ht="65.25" customHeight="1">
      <c r="A9" s="16">
        <v>1</v>
      </c>
      <c r="B9" s="17" t="s">
        <v>16</v>
      </c>
      <c r="C9" s="17" t="s">
        <v>141</v>
      </c>
      <c r="D9" s="17" t="s">
        <v>142</v>
      </c>
      <c r="E9" s="17" t="s">
        <v>143</v>
      </c>
      <c r="F9" s="17" t="s">
        <v>144</v>
      </c>
      <c r="G9" s="17" t="s">
        <v>145</v>
      </c>
      <c r="H9" s="18">
        <v>44348</v>
      </c>
      <c r="I9" s="18">
        <v>44896</v>
      </c>
      <c r="J9" s="287" t="s">
        <v>146</v>
      </c>
      <c r="K9" s="38">
        <v>3000</v>
      </c>
      <c r="L9" s="38">
        <v>3000</v>
      </c>
      <c r="M9" s="38">
        <v>3000</v>
      </c>
      <c r="N9" s="38"/>
      <c r="O9" s="38"/>
      <c r="P9" s="38"/>
      <c r="Q9" s="38"/>
      <c r="R9" s="38"/>
      <c r="S9" s="54">
        <v>50</v>
      </c>
      <c r="T9" s="55">
        <v>2065</v>
      </c>
      <c r="U9" s="55">
        <v>8486</v>
      </c>
      <c r="V9" s="55">
        <v>519</v>
      </c>
      <c r="W9" s="55">
        <v>2016</v>
      </c>
      <c r="X9" s="55">
        <v>2016</v>
      </c>
      <c r="Y9" s="54" t="s">
        <v>147</v>
      </c>
      <c r="Z9" s="54"/>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84"/>
    </row>
    <row r="10" spans="1:253" ht="34" customHeight="1">
      <c r="A10" s="16">
        <v>2</v>
      </c>
      <c r="B10" s="17" t="s">
        <v>16</v>
      </c>
      <c r="C10" s="17" t="s">
        <v>148</v>
      </c>
      <c r="D10" s="17" t="s">
        <v>149</v>
      </c>
      <c r="E10" s="17" t="s">
        <v>150</v>
      </c>
      <c r="F10" s="17" t="s">
        <v>144</v>
      </c>
      <c r="G10" s="17" t="s">
        <v>145</v>
      </c>
      <c r="H10" s="18">
        <v>44317</v>
      </c>
      <c r="I10" s="39">
        <v>44531</v>
      </c>
      <c r="J10" s="288"/>
      <c r="K10" s="38">
        <v>181</v>
      </c>
      <c r="L10" s="38">
        <v>181</v>
      </c>
      <c r="M10" s="38">
        <v>181</v>
      </c>
      <c r="N10" s="38"/>
      <c r="O10" s="38"/>
      <c r="P10" s="38"/>
      <c r="Q10" s="38"/>
      <c r="R10" s="38"/>
      <c r="S10" s="54">
        <v>4</v>
      </c>
      <c r="T10" s="55">
        <v>29</v>
      </c>
      <c r="U10" s="55">
        <v>168</v>
      </c>
      <c r="V10" s="55">
        <v>10</v>
      </c>
      <c r="W10" s="55">
        <v>63</v>
      </c>
      <c r="X10" s="55">
        <v>63</v>
      </c>
      <c r="Y10" s="54" t="s">
        <v>147</v>
      </c>
      <c r="Z10" s="54"/>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84"/>
    </row>
    <row r="11" spans="1:253" ht="34" customHeight="1">
      <c r="A11" s="16">
        <v>3</v>
      </c>
      <c r="B11" s="17" t="s">
        <v>16</v>
      </c>
      <c r="C11" s="17" t="s">
        <v>151</v>
      </c>
      <c r="D11" s="17" t="s">
        <v>152</v>
      </c>
      <c r="E11" s="17" t="s">
        <v>153</v>
      </c>
      <c r="F11" s="17" t="s">
        <v>144</v>
      </c>
      <c r="G11" s="17" t="s">
        <v>145</v>
      </c>
      <c r="H11" s="18">
        <v>44317</v>
      </c>
      <c r="I11" s="39">
        <v>44531</v>
      </c>
      <c r="J11" s="288"/>
      <c r="K11" s="38">
        <v>119</v>
      </c>
      <c r="L11" s="38">
        <v>119</v>
      </c>
      <c r="M11" s="38">
        <v>119</v>
      </c>
      <c r="N11" s="38"/>
      <c r="O11" s="38"/>
      <c r="P11" s="38"/>
      <c r="Q11" s="38"/>
      <c r="R11" s="38"/>
      <c r="S11" s="54">
        <v>2</v>
      </c>
      <c r="T11" s="55">
        <v>66</v>
      </c>
      <c r="U11" s="55">
        <v>336</v>
      </c>
      <c r="V11" s="55">
        <v>20</v>
      </c>
      <c r="W11" s="55">
        <v>98</v>
      </c>
      <c r="X11" s="55">
        <v>98</v>
      </c>
      <c r="Y11" s="54" t="s">
        <v>147</v>
      </c>
      <c r="Z11" s="54"/>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84"/>
    </row>
    <row r="12" spans="1:253" ht="34" customHeight="1">
      <c r="A12" s="16">
        <v>4</v>
      </c>
      <c r="B12" s="17" t="s">
        <v>16</v>
      </c>
      <c r="C12" s="17" t="s">
        <v>154</v>
      </c>
      <c r="D12" s="17" t="s">
        <v>155</v>
      </c>
      <c r="E12" s="17" t="s">
        <v>156</v>
      </c>
      <c r="F12" s="17" t="s">
        <v>144</v>
      </c>
      <c r="G12" s="17" t="s">
        <v>145</v>
      </c>
      <c r="H12" s="18">
        <v>44317</v>
      </c>
      <c r="I12" s="39">
        <v>44531</v>
      </c>
      <c r="J12" s="288"/>
      <c r="K12" s="40">
        <v>150.57</v>
      </c>
      <c r="L12" s="40">
        <v>150.57</v>
      </c>
      <c r="M12" s="40">
        <v>150.57</v>
      </c>
      <c r="N12" s="37"/>
      <c r="O12" s="37"/>
      <c r="P12" s="37"/>
      <c r="Q12" s="37"/>
      <c r="R12" s="37"/>
      <c r="S12" s="54">
        <v>5</v>
      </c>
      <c r="T12" s="55">
        <v>19</v>
      </c>
      <c r="U12" s="55">
        <v>95</v>
      </c>
      <c r="V12" s="55">
        <v>9</v>
      </c>
      <c r="W12" s="55">
        <v>43</v>
      </c>
      <c r="X12" s="55">
        <v>43</v>
      </c>
      <c r="Y12" s="54" t="s">
        <v>147</v>
      </c>
      <c r="Z12" s="54"/>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84"/>
    </row>
    <row r="13" spans="1:253" ht="105" customHeight="1">
      <c r="A13" s="16">
        <v>5</v>
      </c>
      <c r="B13" s="17" t="s">
        <v>16</v>
      </c>
      <c r="C13" s="19" t="s">
        <v>157</v>
      </c>
      <c r="D13" s="19" t="s">
        <v>158</v>
      </c>
      <c r="E13" s="20" t="s">
        <v>159</v>
      </c>
      <c r="F13" s="17" t="s">
        <v>144</v>
      </c>
      <c r="G13" s="17" t="s">
        <v>144</v>
      </c>
      <c r="H13" s="21">
        <v>44105</v>
      </c>
      <c r="I13" s="21">
        <v>44348</v>
      </c>
      <c r="J13" s="288"/>
      <c r="K13" s="38">
        <v>131.66999999999999</v>
      </c>
      <c r="L13" s="38">
        <v>131.66999999999999</v>
      </c>
      <c r="M13" s="38">
        <v>131.66999999999999</v>
      </c>
      <c r="N13" s="38"/>
      <c r="O13" s="38"/>
      <c r="P13" s="38"/>
      <c r="Q13" s="38"/>
      <c r="R13" s="38"/>
      <c r="S13" s="54">
        <v>28.45</v>
      </c>
      <c r="T13" s="55">
        <v>54</v>
      </c>
      <c r="U13" s="55">
        <v>187</v>
      </c>
      <c r="V13" s="55">
        <v>26</v>
      </c>
      <c r="W13" s="55">
        <v>71</v>
      </c>
      <c r="X13" s="55">
        <v>71</v>
      </c>
      <c r="Y13" s="54" t="s">
        <v>160</v>
      </c>
      <c r="Z13" s="5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row>
    <row r="14" spans="1:253" ht="94.5" customHeight="1">
      <c r="A14" s="16">
        <v>6</v>
      </c>
      <c r="B14" s="22" t="s">
        <v>16</v>
      </c>
      <c r="C14" s="19" t="s">
        <v>161</v>
      </c>
      <c r="D14" s="20" t="s">
        <v>162</v>
      </c>
      <c r="E14" s="20" t="s">
        <v>163</v>
      </c>
      <c r="F14" s="17" t="s">
        <v>144</v>
      </c>
      <c r="G14" s="17" t="s">
        <v>144</v>
      </c>
      <c r="H14" s="21">
        <v>44105</v>
      </c>
      <c r="I14" s="21">
        <v>44348</v>
      </c>
      <c r="J14" s="288"/>
      <c r="K14" s="38">
        <v>389.24</v>
      </c>
      <c r="L14" s="38">
        <v>389.24</v>
      </c>
      <c r="M14" s="38">
        <v>389.24</v>
      </c>
      <c r="N14" s="37"/>
      <c r="O14" s="37"/>
      <c r="P14" s="38"/>
      <c r="Q14" s="37"/>
      <c r="R14" s="37"/>
      <c r="S14" s="54">
        <v>71.55</v>
      </c>
      <c r="T14" s="55">
        <v>81</v>
      </c>
      <c r="U14" s="55">
        <v>309</v>
      </c>
      <c r="V14" s="55">
        <v>9</v>
      </c>
      <c r="W14" s="55">
        <v>28</v>
      </c>
      <c r="X14" s="55">
        <v>28</v>
      </c>
      <c r="Y14" s="54" t="s">
        <v>160</v>
      </c>
      <c r="Z14" s="5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row>
    <row r="15" spans="1:253" ht="67.5" customHeight="1">
      <c r="A15" s="16">
        <v>7</v>
      </c>
      <c r="B15" s="17" t="s">
        <v>16</v>
      </c>
      <c r="C15" s="19" t="s">
        <v>164</v>
      </c>
      <c r="D15" s="17" t="s">
        <v>165</v>
      </c>
      <c r="E15" s="20" t="s">
        <v>166</v>
      </c>
      <c r="F15" s="22" t="s">
        <v>144</v>
      </c>
      <c r="G15" s="22" t="s">
        <v>145</v>
      </c>
      <c r="H15" s="21">
        <v>44166</v>
      </c>
      <c r="I15" s="21">
        <v>44287</v>
      </c>
      <c r="J15" s="288"/>
      <c r="K15" s="38">
        <v>18</v>
      </c>
      <c r="L15" s="38">
        <v>18</v>
      </c>
      <c r="M15" s="38">
        <v>18</v>
      </c>
      <c r="N15" s="38"/>
      <c r="O15" s="38"/>
      <c r="P15" s="38"/>
      <c r="Q15" s="38"/>
      <c r="R15" s="38"/>
      <c r="S15" s="54">
        <v>10</v>
      </c>
      <c r="T15" s="55">
        <v>23</v>
      </c>
      <c r="U15" s="55">
        <v>96</v>
      </c>
      <c r="V15" s="55">
        <v>18</v>
      </c>
      <c r="W15" s="55">
        <v>80</v>
      </c>
      <c r="X15" s="55">
        <v>80</v>
      </c>
      <c r="Y15" s="54" t="s">
        <v>160</v>
      </c>
      <c r="Z15" s="5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row>
    <row r="16" spans="1:253" ht="40" customHeight="1">
      <c r="A16" s="16">
        <v>8</v>
      </c>
      <c r="B16" s="17" t="s">
        <v>16</v>
      </c>
      <c r="C16" s="19" t="s">
        <v>167</v>
      </c>
      <c r="D16" s="17" t="s">
        <v>168</v>
      </c>
      <c r="E16" s="20" t="s">
        <v>169</v>
      </c>
      <c r="F16" s="17" t="s">
        <v>144</v>
      </c>
      <c r="G16" s="17" t="s">
        <v>144</v>
      </c>
      <c r="H16" s="23">
        <v>44317</v>
      </c>
      <c r="I16" s="23">
        <v>44531</v>
      </c>
      <c r="J16" s="288"/>
      <c r="K16" s="38">
        <v>180</v>
      </c>
      <c r="L16" s="38">
        <v>180</v>
      </c>
      <c r="M16" s="38">
        <v>180</v>
      </c>
      <c r="N16" s="38"/>
      <c r="O16" s="38"/>
      <c r="P16" s="38"/>
      <c r="Q16" s="38"/>
      <c r="R16" s="38"/>
      <c r="S16" s="54">
        <v>5</v>
      </c>
      <c r="T16" s="55">
        <v>41</v>
      </c>
      <c r="U16" s="55">
        <v>165</v>
      </c>
      <c r="V16" s="55">
        <v>12</v>
      </c>
      <c r="W16" s="55">
        <v>49</v>
      </c>
      <c r="X16" s="55">
        <v>49</v>
      </c>
      <c r="Y16" s="54" t="s">
        <v>160</v>
      </c>
      <c r="Z16" s="5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row>
    <row r="17" spans="1:253" ht="40" customHeight="1">
      <c r="A17" s="16">
        <v>9</v>
      </c>
      <c r="B17" s="17" t="s">
        <v>16</v>
      </c>
      <c r="C17" s="19" t="s">
        <v>170</v>
      </c>
      <c r="D17" s="17" t="s">
        <v>162</v>
      </c>
      <c r="E17" s="20" t="s">
        <v>171</v>
      </c>
      <c r="F17" s="17" t="s">
        <v>144</v>
      </c>
      <c r="G17" s="17" t="s">
        <v>144</v>
      </c>
      <c r="H17" s="23">
        <v>44317</v>
      </c>
      <c r="I17" s="23">
        <v>44531</v>
      </c>
      <c r="J17" s="288"/>
      <c r="K17" s="38">
        <v>180</v>
      </c>
      <c r="L17" s="38">
        <v>180</v>
      </c>
      <c r="M17" s="38">
        <v>180</v>
      </c>
      <c r="N17" s="41"/>
      <c r="O17" s="38"/>
      <c r="P17" s="38"/>
      <c r="Q17" s="38"/>
      <c r="R17" s="38"/>
      <c r="S17" s="54">
        <v>5</v>
      </c>
      <c r="T17" s="55">
        <v>81</v>
      </c>
      <c r="U17" s="55">
        <v>309</v>
      </c>
      <c r="V17" s="55">
        <v>7</v>
      </c>
      <c r="W17" s="55">
        <v>20</v>
      </c>
      <c r="X17" s="55">
        <v>20</v>
      </c>
      <c r="Y17" s="54" t="s">
        <v>160</v>
      </c>
      <c r="Z17" s="5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row>
    <row r="18" spans="1:253" ht="40" customHeight="1">
      <c r="A18" s="16">
        <v>10</v>
      </c>
      <c r="B18" s="24" t="s">
        <v>16</v>
      </c>
      <c r="C18" s="24" t="s">
        <v>172</v>
      </c>
      <c r="D18" s="24" t="s">
        <v>173</v>
      </c>
      <c r="E18" s="19" t="s">
        <v>174</v>
      </c>
      <c r="F18" s="17" t="s">
        <v>144</v>
      </c>
      <c r="G18" s="17" t="s">
        <v>144</v>
      </c>
      <c r="H18" s="23">
        <v>44136</v>
      </c>
      <c r="I18" s="23">
        <v>44531</v>
      </c>
      <c r="J18" s="288"/>
      <c r="K18" s="38">
        <v>174.21</v>
      </c>
      <c r="L18" s="38">
        <v>174.21</v>
      </c>
      <c r="M18" s="38">
        <v>174.21</v>
      </c>
      <c r="N18" s="38"/>
      <c r="O18" s="38"/>
      <c r="P18" s="38"/>
      <c r="Q18" s="38"/>
      <c r="R18" s="38"/>
      <c r="S18" s="54">
        <v>10</v>
      </c>
      <c r="T18" s="55">
        <v>79</v>
      </c>
      <c r="U18" s="55">
        <v>435</v>
      </c>
      <c r="V18" s="55">
        <v>9</v>
      </c>
      <c r="W18" s="55">
        <v>26</v>
      </c>
      <c r="X18" s="55">
        <v>26</v>
      </c>
      <c r="Y18" s="54" t="s">
        <v>160</v>
      </c>
      <c r="Z18" s="65"/>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row>
    <row r="19" spans="1:253" ht="40" customHeight="1">
      <c r="A19" s="16">
        <v>11</v>
      </c>
      <c r="B19" s="24" t="s">
        <v>16</v>
      </c>
      <c r="C19" s="24" t="s">
        <v>175</v>
      </c>
      <c r="D19" s="24" t="s">
        <v>176</v>
      </c>
      <c r="E19" s="19" t="s">
        <v>177</v>
      </c>
      <c r="F19" s="17" t="s">
        <v>144</v>
      </c>
      <c r="G19" s="17" t="s">
        <v>144</v>
      </c>
      <c r="H19" s="23">
        <v>44136</v>
      </c>
      <c r="I19" s="23">
        <v>44531</v>
      </c>
      <c r="J19" s="288"/>
      <c r="K19" s="38">
        <v>99.76</v>
      </c>
      <c r="L19" s="38">
        <v>99.76</v>
      </c>
      <c r="M19" s="38">
        <v>99.76</v>
      </c>
      <c r="N19" s="38"/>
      <c r="O19" s="38"/>
      <c r="P19" s="38"/>
      <c r="Q19" s="38"/>
      <c r="R19" s="38"/>
      <c r="S19" s="54">
        <v>6</v>
      </c>
      <c r="T19" s="55">
        <v>17</v>
      </c>
      <c r="U19" s="55">
        <v>103</v>
      </c>
      <c r="V19" s="55">
        <v>15</v>
      </c>
      <c r="W19" s="55">
        <v>91</v>
      </c>
      <c r="X19" s="55">
        <v>91</v>
      </c>
      <c r="Y19" s="54" t="s">
        <v>160</v>
      </c>
      <c r="Z19" s="65"/>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row>
    <row r="20" spans="1:253" ht="40" customHeight="1">
      <c r="A20" s="16">
        <v>12</v>
      </c>
      <c r="B20" s="24" t="s">
        <v>16</v>
      </c>
      <c r="C20" s="24" t="s">
        <v>178</v>
      </c>
      <c r="D20" s="24" t="s">
        <v>179</v>
      </c>
      <c r="E20" s="19" t="s">
        <v>180</v>
      </c>
      <c r="F20" s="17" t="s">
        <v>144</v>
      </c>
      <c r="G20" s="17" t="s">
        <v>144</v>
      </c>
      <c r="H20" s="23">
        <v>44136</v>
      </c>
      <c r="I20" s="23">
        <v>44531</v>
      </c>
      <c r="J20" s="288"/>
      <c r="K20" s="38">
        <v>81.2</v>
      </c>
      <c r="L20" s="38">
        <v>81.2</v>
      </c>
      <c r="M20" s="38">
        <v>81.2</v>
      </c>
      <c r="N20" s="38"/>
      <c r="O20" s="38"/>
      <c r="P20" s="38"/>
      <c r="Q20" s="38"/>
      <c r="R20" s="38"/>
      <c r="S20" s="54">
        <v>7</v>
      </c>
      <c r="T20" s="55">
        <v>151</v>
      </c>
      <c r="U20" s="55">
        <v>744</v>
      </c>
      <c r="V20" s="55">
        <v>26</v>
      </c>
      <c r="W20" s="55">
        <v>124</v>
      </c>
      <c r="X20" s="55">
        <v>124</v>
      </c>
      <c r="Y20" s="54" t="s">
        <v>160</v>
      </c>
      <c r="Z20" s="65"/>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row>
    <row r="21" spans="1:253" ht="40" customHeight="1">
      <c r="A21" s="16">
        <v>13</v>
      </c>
      <c r="B21" s="24" t="s">
        <v>16</v>
      </c>
      <c r="C21" s="24" t="s">
        <v>181</v>
      </c>
      <c r="D21" s="24" t="s">
        <v>182</v>
      </c>
      <c r="E21" s="19" t="s">
        <v>183</v>
      </c>
      <c r="F21" s="17" t="s">
        <v>144</v>
      </c>
      <c r="G21" s="17" t="s">
        <v>144</v>
      </c>
      <c r="H21" s="23">
        <v>44136</v>
      </c>
      <c r="I21" s="23">
        <v>44531</v>
      </c>
      <c r="J21" s="288"/>
      <c r="K21" s="38">
        <v>247</v>
      </c>
      <c r="L21" s="38">
        <v>247</v>
      </c>
      <c r="M21" s="38">
        <v>247</v>
      </c>
      <c r="N21" s="42"/>
      <c r="O21" s="38"/>
      <c r="P21" s="38"/>
      <c r="Q21" s="38"/>
      <c r="R21" s="38"/>
      <c r="S21" s="54">
        <v>10</v>
      </c>
      <c r="T21" s="55">
        <v>45</v>
      </c>
      <c r="U21" s="55">
        <v>240</v>
      </c>
      <c r="V21" s="55">
        <v>21</v>
      </c>
      <c r="W21" s="55">
        <v>93</v>
      </c>
      <c r="X21" s="55">
        <v>93</v>
      </c>
      <c r="Y21" s="54" t="s">
        <v>160</v>
      </c>
      <c r="Z21" s="65"/>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row>
    <row r="22" spans="1:253" s="199" customFormat="1" ht="40" customHeight="1">
      <c r="A22" s="186">
        <v>14</v>
      </c>
      <c r="B22" s="187" t="s">
        <v>16</v>
      </c>
      <c r="C22" s="187" t="s">
        <v>184</v>
      </c>
      <c r="D22" s="187" t="s">
        <v>185</v>
      </c>
      <c r="E22" s="188" t="s">
        <v>186</v>
      </c>
      <c r="F22" s="189" t="s">
        <v>144</v>
      </c>
      <c r="G22" s="189" t="s">
        <v>144</v>
      </c>
      <c r="H22" s="190">
        <v>44317</v>
      </c>
      <c r="I22" s="191">
        <v>44531</v>
      </c>
      <c r="J22" s="289"/>
      <c r="K22" s="192">
        <v>430</v>
      </c>
      <c r="L22" s="192">
        <v>430</v>
      </c>
      <c r="M22" s="192">
        <v>430</v>
      </c>
      <c r="N22" s="193"/>
      <c r="O22" s="40"/>
      <c r="P22" s="40"/>
      <c r="Q22" s="40"/>
      <c r="R22" s="40"/>
      <c r="S22" s="194">
        <v>20</v>
      </c>
      <c r="T22" s="195">
        <v>206</v>
      </c>
      <c r="U22" s="195">
        <v>963</v>
      </c>
      <c r="V22" s="195">
        <v>46</v>
      </c>
      <c r="W22" s="195">
        <v>159</v>
      </c>
      <c r="X22" s="195">
        <v>159</v>
      </c>
      <c r="Y22" s="194" t="s">
        <v>147</v>
      </c>
      <c r="Z22" s="196"/>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197"/>
      <c r="BZ22" s="197"/>
      <c r="CA22" s="197"/>
      <c r="CB22" s="197"/>
      <c r="CC22" s="197"/>
      <c r="CD22" s="197"/>
      <c r="CE22" s="197"/>
      <c r="CF22" s="197"/>
      <c r="CG22" s="197"/>
      <c r="CH22" s="197"/>
      <c r="CI22" s="197"/>
      <c r="CJ22" s="197"/>
      <c r="CK22" s="197"/>
      <c r="CL22" s="197"/>
      <c r="CM22" s="197"/>
      <c r="CN22" s="197"/>
      <c r="CO22" s="197"/>
      <c r="CP22" s="197"/>
      <c r="CQ22" s="197"/>
      <c r="CR22" s="197"/>
      <c r="CS22" s="197"/>
      <c r="CT22" s="197"/>
      <c r="CU22" s="197"/>
      <c r="CV22" s="197"/>
      <c r="CW22" s="197"/>
      <c r="CX22" s="197"/>
      <c r="CY22" s="197"/>
      <c r="CZ22" s="197"/>
      <c r="DA22" s="197"/>
      <c r="DB22" s="197"/>
      <c r="DC22" s="197"/>
      <c r="DD22" s="197"/>
      <c r="DE22" s="197"/>
      <c r="DF22" s="197"/>
      <c r="DG22" s="197"/>
      <c r="DH22" s="197"/>
      <c r="DI22" s="197"/>
      <c r="DJ22" s="197"/>
      <c r="DK22" s="197"/>
      <c r="DL22" s="197"/>
      <c r="DM22" s="197"/>
      <c r="DN22" s="197"/>
      <c r="DO22" s="197"/>
      <c r="DP22" s="197"/>
      <c r="DQ22" s="197"/>
      <c r="DR22" s="197"/>
      <c r="DS22" s="197"/>
      <c r="DT22" s="197"/>
      <c r="DU22" s="197"/>
      <c r="DV22" s="197"/>
      <c r="DW22" s="197"/>
      <c r="DX22" s="197"/>
      <c r="DY22" s="197"/>
      <c r="DZ22" s="197"/>
      <c r="EA22" s="197"/>
      <c r="EB22" s="197"/>
      <c r="EC22" s="197"/>
      <c r="ED22" s="197"/>
      <c r="EE22" s="197"/>
      <c r="EF22" s="197"/>
      <c r="EG22" s="197"/>
      <c r="EH22" s="197"/>
      <c r="EI22" s="197"/>
      <c r="EJ22" s="197"/>
      <c r="EK22" s="197"/>
      <c r="EL22" s="197"/>
      <c r="EM22" s="197"/>
      <c r="EN22" s="197"/>
      <c r="EO22" s="197"/>
      <c r="EP22" s="197"/>
      <c r="EQ22" s="197"/>
      <c r="ER22" s="197"/>
      <c r="ES22" s="197"/>
      <c r="ET22" s="197"/>
      <c r="EU22" s="197"/>
      <c r="EV22" s="197"/>
      <c r="EW22" s="197"/>
      <c r="EX22" s="197"/>
      <c r="EY22" s="197"/>
      <c r="EZ22" s="197"/>
      <c r="FA22" s="197"/>
      <c r="FB22" s="197"/>
      <c r="FC22" s="197"/>
      <c r="FD22" s="197"/>
      <c r="FE22" s="197"/>
      <c r="FF22" s="197"/>
      <c r="FG22" s="197"/>
      <c r="FH22" s="197"/>
      <c r="FI22" s="197"/>
      <c r="FJ22" s="197"/>
      <c r="FK22" s="197"/>
      <c r="FL22" s="197"/>
      <c r="FM22" s="197"/>
      <c r="FN22" s="197"/>
      <c r="FO22" s="197"/>
      <c r="FP22" s="197"/>
      <c r="FQ22" s="197"/>
      <c r="FR22" s="197"/>
      <c r="FS22" s="197"/>
      <c r="FT22" s="197"/>
      <c r="FU22" s="197"/>
      <c r="FV22" s="197"/>
      <c r="FW22" s="197"/>
      <c r="FX22" s="197"/>
      <c r="FY22" s="197"/>
      <c r="FZ22" s="197"/>
      <c r="GA22" s="197"/>
      <c r="GB22" s="197"/>
      <c r="GC22" s="197"/>
      <c r="GD22" s="197"/>
      <c r="GE22" s="197"/>
      <c r="GF22" s="197"/>
      <c r="GG22" s="197"/>
      <c r="GH22" s="197"/>
      <c r="GI22" s="197"/>
      <c r="GJ22" s="197"/>
      <c r="GK22" s="197"/>
      <c r="GL22" s="197"/>
      <c r="GM22" s="197"/>
      <c r="GN22" s="197"/>
      <c r="GO22" s="197"/>
      <c r="GP22" s="197"/>
      <c r="GQ22" s="197"/>
      <c r="GR22" s="197"/>
      <c r="GS22" s="197"/>
      <c r="GT22" s="197"/>
      <c r="GU22" s="197"/>
      <c r="GV22" s="197"/>
      <c r="GW22" s="197"/>
      <c r="GX22" s="197"/>
      <c r="GY22" s="197"/>
      <c r="GZ22" s="197"/>
      <c r="HA22" s="197"/>
      <c r="HB22" s="197"/>
      <c r="HC22" s="197"/>
      <c r="HD22" s="197"/>
      <c r="HE22" s="197"/>
      <c r="HF22" s="197"/>
      <c r="HG22" s="197"/>
      <c r="HH22" s="197"/>
      <c r="HI22" s="197"/>
      <c r="HJ22" s="197"/>
      <c r="HK22" s="197"/>
      <c r="HL22" s="198"/>
      <c r="HM22" s="198"/>
      <c r="HN22" s="198"/>
      <c r="HO22" s="198"/>
      <c r="HP22" s="198"/>
      <c r="HQ22" s="198"/>
      <c r="HR22" s="198"/>
      <c r="HS22" s="198"/>
      <c r="HT22" s="198"/>
      <c r="HU22" s="198"/>
      <c r="HV22" s="198"/>
      <c r="HW22" s="198"/>
      <c r="HX22" s="198"/>
      <c r="HY22" s="198"/>
      <c r="HZ22" s="198"/>
      <c r="IA22" s="198"/>
      <c r="IB22" s="198"/>
      <c r="IC22" s="198"/>
      <c r="ID22" s="198"/>
      <c r="IE22" s="198"/>
      <c r="IF22" s="198"/>
      <c r="IG22" s="198"/>
      <c r="IH22" s="198"/>
      <c r="II22" s="198"/>
      <c r="IJ22" s="198"/>
      <c r="IK22" s="198"/>
      <c r="IL22" s="198"/>
      <c r="IM22" s="198"/>
      <c r="IN22" s="198"/>
      <c r="IO22" s="198"/>
      <c r="IP22" s="198"/>
      <c r="IQ22" s="198"/>
      <c r="IR22" s="198"/>
    </row>
    <row r="23" spans="1:253" ht="40" customHeight="1">
      <c r="A23" s="16">
        <v>15</v>
      </c>
      <c r="B23" s="24" t="s">
        <v>16</v>
      </c>
      <c r="C23" s="24" t="s">
        <v>187</v>
      </c>
      <c r="D23" s="24" t="s">
        <v>188</v>
      </c>
      <c r="E23" s="19" t="s">
        <v>189</v>
      </c>
      <c r="F23" s="17" t="s">
        <v>144</v>
      </c>
      <c r="G23" s="17" t="s">
        <v>144</v>
      </c>
      <c r="H23" s="23">
        <v>44136</v>
      </c>
      <c r="I23" s="23">
        <v>44531</v>
      </c>
      <c r="J23" s="288"/>
      <c r="K23" s="38">
        <v>245.25</v>
      </c>
      <c r="L23" s="38">
        <v>245.25</v>
      </c>
      <c r="M23" s="38">
        <v>245.25</v>
      </c>
      <c r="N23" s="38"/>
      <c r="O23" s="38"/>
      <c r="P23" s="38"/>
      <c r="Q23" s="38"/>
      <c r="R23" s="38"/>
      <c r="S23" s="54">
        <v>10</v>
      </c>
      <c r="T23" s="55">
        <v>91</v>
      </c>
      <c r="U23" s="55">
        <v>476</v>
      </c>
      <c r="V23" s="55">
        <v>36</v>
      </c>
      <c r="W23" s="55">
        <v>167</v>
      </c>
      <c r="X23" s="55">
        <v>167</v>
      </c>
      <c r="Y23" s="54" t="s">
        <v>160</v>
      </c>
      <c r="Z23" s="5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row>
    <row r="24" spans="1:253" ht="33" customHeight="1">
      <c r="A24" s="302">
        <v>16</v>
      </c>
      <c r="B24" s="292" t="s">
        <v>16</v>
      </c>
      <c r="C24" s="292" t="s">
        <v>190</v>
      </c>
      <c r="D24" s="292" t="s">
        <v>191</v>
      </c>
      <c r="E24" s="297" t="s">
        <v>192</v>
      </c>
      <c r="F24" s="272" t="s">
        <v>144</v>
      </c>
      <c r="G24" s="272" t="s">
        <v>144</v>
      </c>
      <c r="H24" s="284">
        <v>44136</v>
      </c>
      <c r="I24" s="284">
        <v>44531</v>
      </c>
      <c r="J24" s="290"/>
      <c r="K24" s="38">
        <v>51.64</v>
      </c>
      <c r="L24" s="38">
        <v>51.64</v>
      </c>
      <c r="M24" s="38">
        <v>51.64</v>
      </c>
      <c r="N24" s="37"/>
      <c r="O24" s="37"/>
      <c r="P24" s="37"/>
      <c r="Q24" s="37"/>
      <c r="R24" s="37"/>
      <c r="S24" s="260">
        <v>8</v>
      </c>
      <c r="T24" s="277">
        <v>55</v>
      </c>
      <c r="U24" s="277">
        <v>304</v>
      </c>
      <c r="V24" s="277">
        <v>23</v>
      </c>
      <c r="W24" s="277">
        <v>115</v>
      </c>
      <c r="X24" s="277">
        <v>115</v>
      </c>
      <c r="Y24" s="260" t="s">
        <v>160</v>
      </c>
      <c r="Z24" s="260"/>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row>
    <row r="25" spans="1:253" ht="39" customHeight="1">
      <c r="A25" s="303"/>
      <c r="B25" s="294"/>
      <c r="C25" s="294"/>
      <c r="D25" s="294"/>
      <c r="E25" s="298"/>
      <c r="F25" s="274"/>
      <c r="G25" s="274"/>
      <c r="H25" s="285"/>
      <c r="I25" s="285"/>
      <c r="J25" s="287" t="s">
        <v>193</v>
      </c>
      <c r="K25" s="38">
        <v>50</v>
      </c>
      <c r="L25" s="38">
        <v>50</v>
      </c>
      <c r="M25" s="38">
        <v>50</v>
      </c>
      <c r="N25" s="37"/>
      <c r="O25" s="37"/>
      <c r="P25" s="37"/>
      <c r="Q25" s="37"/>
      <c r="R25" s="37"/>
      <c r="S25" s="261"/>
      <c r="T25" s="278"/>
      <c r="U25" s="278"/>
      <c r="V25" s="278"/>
      <c r="W25" s="278"/>
      <c r="X25" s="278"/>
      <c r="Y25" s="261"/>
      <c r="Z25" s="261"/>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c r="GE25" s="64"/>
      <c r="GF25" s="64"/>
      <c r="GG25" s="64"/>
      <c r="GH25" s="64"/>
      <c r="GI25" s="64"/>
      <c r="GJ25" s="64"/>
      <c r="GK25" s="64"/>
      <c r="GL25" s="64"/>
      <c r="GM25" s="64"/>
      <c r="GN25" s="64"/>
      <c r="GO25" s="64"/>
      <c r="GP25" s="64"/>
      <c r="GQ25" s="64"/>
      <c r="GR25" s="64"/>
      <c r="GS25" s="64"/>
      <c r="GT25" s="64"/>
      <c r="GU25" s="64"/>
      <c r="GV25" s="64"/>
      <c r="GW25" s="64"/>
      <c r="GX25" s="64"/>
      <c r="GY25" s="64"/>
      <c r="GZ25" s="64"/>
      <c r="HA25" s="64"/>
      <c r="HB25" s="64"/>
      <c r="HC25" s="64"/>
      <c r="HD25" s="64"/>
      <c r="HE25" s="64"/>
      <c r="HF25" s="64"/>
      <c r="HG25" s="64"/>
      <c r="HH25" s="64"/>
      <c r="HI25" s="64"/>
      <c r="HJ25" s="64"/>
      <c r="HK25" s="64"/>
      <c r="HL25" s="64"/>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row>
    <row r="26" spans="1:253" ht="72.75" customHeight="1">
      <c r="A26" s="16">
        <v>17</v>
      </c>
      <c r="B26" s="17" t="s">
        <v>16</v>
      </c>
      <c r="C26" s="17" t="s">
        <v>194</v>
      </c>
      <c r="D26" s="17" t="s">
        <v>195</v>
      </c>
      <c r="E26" s="17" t="s">
        <v>196</v>
      </c>
      <c r="F26" s="17" t="s">
        <v>144</v>
      </c>
      <c r="G26" s="17" t="s">
        <v>145</v>
      </c>
      <c r="H26" s="18">
        <v>44256</v>
      </c>
      <c r="I26" s="39">
        <v>44378</v>
      </c>
      <c r="J26" s="288"/>
      <c r="K26" s="38">
        <v>383.78</v>
      </c>
      <c r="L26" s="38">
        <v>383.78</v>
      </c>
      <c r="M26" s="38">
        <v>383.78</v>
      </c>
      <c r="N26" s="38"/>
      <c r="O26" s="38"/>
      <c r="P26" s="38"/>
      <c r="Q26" s="38"/>
      <c r="R26" s="38"/>
      <c r="S26" s="54">
        <v>10</v>
      </c>
      <c r="T26" s="55">
        <v>53</v>
      </c>
      <c r="U26" s="55">
        <v>308</v>
      </c>
      <c r="V26" s="55">
        <v>24</v>
      </c>
      <c r="W26" s="55">
        <v>134</v>
      </c>
      <c r="X26" s="55">
        <v>134</v>
      </c>
      <c r="Y26" s="54" t="s">
        <v>147</v>
      </c>
      <c r="Z26" s="54"/>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84"/>
    </row>
    <row r="27" spans="1:253" ht="43.5" customHeight="1">
      <c r="A27" s="16">
        <v>18</v>
      </c>
      <c r="B27" s="17" t="s">
        <v>16</v>
      </c>
      <c r="C27" s="17" t="s">
        <v>197</v>
      </c>
      <c r="D27" s="17" t="s">
        <v>179</v>
      </c>
      <c r="E27" s="17" t="s">
        <v>198</v>
      </c>
      <c r="F27" s="17" t="s">
        <v>144</v>
      </c>
      <c r="G27" s="17" t="s">
        <v>145</v>
      </c>
      <c r="H27" s="18">
        <v>44317</v>
      </c>
      <c r="I27" s="39">
        <v>44470</v>
      </c>
      <c r="J27" s="288"/>
      <c r="K27" s="38">
        <v>216.22</v>
      </c>
      <c r="L27" s="38">
        <v>216.22</v>
      </c>
      <c r="M27" s="38">
        <v>216.22</v>
      </c>
      <c r="N27" s="38"/>
      <c r="O27" s="43"/>
      <c r="P27" s="43"/>
      <c r="Q27" s="38"/>
      <c r="R27" s="38"/>
      <c r="S27" s="54">
        <v>7</v>
      </c>
      <c r="T27" s="55">
        <v>52</v>
      </c>
      <c r="U27" s="55">
        <v>313</v>
      </c>
      <c r="V27" s="55">
        <v>26</v>
      </c>
      <c r="W27" s="55">
        <v>137</v>
      </c>
      <c r="X27" s="55">
        <v>137</v>
      </c>
      <c r="Y27" s="54" t="s">
        <v>147</v>
      </c>
      <c r="Z27" s="54"/>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84"/>
    </row>
    <row r="28" spans="1:253" ht="38.25" customHeight="1">
      <c r="A28" s="16">
        <v>19</v>
      </c>
      <c r="B28" s="17" t="s">
        <v>16</v>
      </c>
      <c r="C28" s="17" t="s">
        <v>199</v>
      </c>
      <c r="D28" s="17" t="s">
        <v>179</v>
      </c>
      <c r="E28" s="17" t="s">
        <v>200</v>
      </c>
      <c r="F28" s="17" t="s">
        <v>144</v>
      </c>
      <c r="G28" s="17" t="s">
        <v>145</v>
      </c>
      <c r="H28" s="18">
        <v>44317</v>
      </c>
      <c r="I28" s="39">
        <v>44531</v>
      </c>
      <c r="J28" s="288"/>
      <c r="K28" s="38">
        <v>300</v>
      </c>
      <c r="L28" s="38">
        <v>300</v>
      </c>
      <c r="M28" s="38">
        <v>300</v>
      </c>
      <c r="N28" s="38"/>
      <c r="O28" s="38"/>
      <c r="P28" s="38"/>
      <c r="Q28" s="38"/>
      <c r="R28" s="38"/>
      <c r="S28" s="54">
        <v>8</v>
      </c>
      <c r="T28" s="55">
        <v>143</v>
      </c>
      <c r="U28" s="55">
        <v>719</v>
      </c>
      <c r="V28" s="55">
        <v>26</v>
      </c>
      <c r="W28" s="55">
        <v>124</v>
      </c>
      <c r="X28" s="55">
        <v>124</v>
      </c>
      <c r="Y28" s="54" t="s">
        <v>147</v>
      </c>
      <c r="Z28" s="54"/>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84"/>
    </row>
    <row r="29" spans="1:253" ht="49.5" customHeight="1">
      <c r="A29" s="16">
        <v>20</v>
      </c>
      <c r="B29" s="17" t="s">
        <v>16</v>
      </c>
      <c r="C29" s="17" t="s">
        <v>201</v>
      </c>
      <c r="D29" s="17" t="s">
        <v>173</v>
      </c>
      <c r="E29" s="17" t="s">
        <v>202</v>
      </c>
      <c r="F29" s="17" t="s">
        <v>144</v>
      </c>
      <c r="G29" s="17" t="s">
        <v>145</v>
      </c>
      <c r="H29" s="18">
        <v>44317</v>
      </c>
      <c r="I29" s="39">
        <v>44531</v>
      </c>
      <c r="J29" s="288"/>
      <c r="K29" s="38">
        <v>186</v>
      </c>
      <c r="L29" s="38">
        <v>186</v>
      </c>
      <c r="M29" s="38">
        <v>186</v>
      </c>
      <c r="N29" s="38"/>
      <c r="O29" s="38"/>
      <c r="P29" s="38"/>
      <c r="Q29" s="38"/>
      <c r="R29" s="38"/>
      <c r="S29" s="54">
        <v>2</v>
      </c>
      <c r="T29" s="55">
        <v>79</v>
      </c>
      <c r="U29" s="55">
        <v>435</v>
      </c>
      <c r="V29" s="55">
        <v>9</v>
      </c>
      <c r="W29" s="55">
        <v>26</v>
      </c>
      <c r="X29" s="55">
        <v>26</v>
      </c>
      <c r="Y29" s="54" t="s">
        <v>147</v>
      </c>
      <c r="Z29" s="54"/>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84"/>
    </row>
    <row r="30" spans="1:253" ht="37" customHeight="1">
      <c r="A30" s="16">
        <v>21</v>
      </c>
      <c r="B30" s="17" t="s">
        <v>16</v>
      </c>
      <c r="C30" s="27" t="s">
        <v>203</v>
      </c>
      <c r="D30" s="17" t="s">
        <v>204</v>
      </c>
      <c r="E30" s="22" t="s">
        <v>205</v>
      </c>
      <c r="F30" s="17" t="s">
        <v>144</v>
      </c>
      <c r="G30" s="17" t="s">
        <v>145</v>
      </c>
      <c r="H30" s="23">
        <v>44136</v>
      </c>
      <c r="I30" s="23">
        <v>44256</v>
      </c>
      <c r="J30" s="288"/>
      <c r="K30" s="38">
        <v>15</v>
      </c>
      <c r="L30" s="38">
        <v>15</v>
      </c>
      <c r="M30" s="38">
        <v>15</v>
      </c>
      <c r="N30" s="22"/>
      <c r="O30" s="17"/>
      <c r="P30" s="17"/>
      <c r="Q30" s="17"/>
      <c r="R30" s="17"/>
      <c r="S30" s="54">
        <v>2</v>
      </c>
      <c r="T30" s="55">
        <v>65</v>
      </c>
      <c r="U30" s="55">
        <v>303</v>
      </c>
      <c r="V30" s="55">
        <v>17</v>
      </c>
      <c r="W30" s="55">
        <v>61</v>
      </c>
      <c r="X30" s="55">
        <v>61</v>
      </c>
      <c r="Y30" s="54" t="s">
        <v>160</v>
      </c>
      <c r="Z30" s="67"/>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8"/>
      <c r="GF30" s="68"/>
      <c r="GG30" s="68"/>
      <c r="GH30" s="68"/>
      <c r="GI30" s="68"/>
      <c r="GJ30" s="68"/>
      <c r="GK30" s="68"/>
      <c r="GL30" s="68"/>
      <c r="GM30" s="68"/>
      <c r="GN30" s="68"/>
      <c r="GO30" s="68"/>
      <c r="GP30" s="68"/>
      <c r="GQ30" s="68"/>
      <c r="GR30" s="68"/>
      <c r="GS30" s="68"/>
      <c r="GT30" s="68"/>
      <c r="GU30" s="68"/>
      <c r="GV30" s="68"/>
      <c r="GW30" s="68"/>
      <c r="GX30" s="68"/>
      <c r="GY30" s="68"/>
      <c r="GZ30" s="68"/>
      <c r="HA30" s="68"/>
      <c r="HB30" s="68"/>
      <c r="HC30" s="68"/>
      <c r="HD30" s="68"/>
      <c r="HE30" s="68"/>
      <c r="HF30" s="68"/>
      <c r="HG30" s="68"/>
      <c r="HH30" s="68"/>
      <c r="HI30" s="68"/>
      <c r="HJ30" s="68"/>
      <c r="HK30" s="68"/>
      <c r="HL30" s="68"/>
      <c r="HM30" s="68"/>
      <c r="HN30" s="68"/>
      <c r="HO30" s="68"/>
      <c r="HP30" s="68"/>
      <c r="HQ30" s="68"/>
      <c r="HR30" s="68"/>
      <c r="HS30" s="68"/>
      <c r="HT30" s="68"/>
      <c r="HU30" s="68"/>
      <c r="HV30" s="68"/>
      <c r="HW30" s="68"/>
      <c r="HX30" s="68"/>
      <c r="HY30" s="68"/>
      <c r="HZ30" s="68"/>
      <c r="IA30" s="68"/>
      <c r="IB30" s="68"/>
      <c r="IC30" s="68"/>
      <c r="ID30" s="68"/>
      <c r="IE30" s="68"/>
      <c r="IF30" s="68"/>
      <c r="IG30" s="68"/>
      <c r="IH30" s="68"/>
      <c r="II30" s="68"/>
      <c r="IJ30" s="68"/>
      <c r="IK30" s="68"/>
      <c r="IL30" s="68"/>
      <c r="IM30" s="68"/>
      <c r="IN30" s="68"/>
      <c r="IO30" s="68"/>
      <c r="IP30" s="68"/>
      <c r="IQ30" s="68"/>
      <c r="IR30" s="85"/>
    </row>
    <row r="31" spans="1:253" ht="37" customHeight="1">
      <c r="A31" s="16">
        <v>22</v>
      </c>
      <c r="B31" s="17" t="s">
        <v>16</v>
      </c>
      <c r="C31" s="27" t="s">
        <v>206</v>
      </c>
      <c r="D31" s="17" t="s">
        <v>204</v>
      </c>
      <c r="E31" s="17" t="s">
        <v>207</v>
      </c>
      <c r="F31" s="17" t="s">
        <v>144</v>
      </c>
      <c r="G31" s="17" t="s">
        <v>145</v>
      </c>
      <c r="H31" s="23">
        <v>44136</v>
      </c>
      <c r="I31" s="23">
        <v>44256</v>
      </c>
      <c r="J31" s="290"/>
      <c r="K31" s="38">
        <v>15</v>
      </c>
      <c r="L31" s="38">
        <v>15</v>
      </c>
      <c r="M31" s="38">
        <v>15</v>
      </c>
      <c r="N31" s="22"/>
      <c r="O31" s="17"/>
      <c r="P31" s="17"/>
      <c r="Q31" s="17"/>
      <c r="R31" s="17"/>
      <c r="S31" s="54">
        <v>2</v>
      </c>
      <c r="T31" s="55">
        <v>65</v>
      </c>
      <c r="U31" s="55">
        <v>303</v>
      </c>
      <c r="V31" s="55">
        <v>17</v>
      </c>
      <c r="W31" s="55">
        <v>61</v>
      </c>
      <c r="X31" s="55">
        <v>61</v>
      </c>
      <c r="Y31" s="54" t="s">
        <v>160</v>
      </c>
      <c r="Z31" s="67"/>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c r="HI31" s="68"/>
      <c r="HJ31" s="68"/>
      <c r="HK31" s="68"/>
      <c r="HL31" s="68"/>
      <c r="HM31" s="68"/>
      <c r="HN31" s="68"/>
      <c r="HO31" s="68"/>
      <c r="HP31" s="68"/>
      <c r="HQ31" s="68"/>
      <c r="HR31" s="68"/>
      <c r="HS31" s="68"/>
      <c r="HT31" s="68"/>
      <c r="HU31" s="68"/>
      <c r="HV31" s="68"/>
      <c r="HW31" s="68"/>
      <c r="HX31" s="68"/>
      <c r="HY31" s="68"/>
      <c r="HZ31" s="68"/>
      <c r="IA31" s="68"/>
      <c r="IB31" s="68"/>
      <c r="IC31" s="68"/>
      <c r="ID31" s="68"/>
      <c r="IE31" s="68"/>
      <c r="IF31" s="68"/>
      <c r="IG31" s="68"/>
      <c r="IH31" s="68"/>
      <c r="II31" s="68"/>
      <c r="IJ31" s="68"/>
      <c r="IK31" s="68"/>
      <c r="IL31" s="68"/>
      <c r="IM31" s="68"/>
      <c r="IN31" s="68"/>
      <c r="IO31" s="68"/>
      <c r="IP31" s="68"/>
      <c r="IQ31" s="68"/>
      <c r="IR31" s="85"/>
    </row>
    <row r="32" spans="1:253" ht="34" customHeight="1">
      <c r="A32" s="16"/>
      <c r="B32" s="310" t="s">
        <v>208</v>
      </c>
      <c r="C32" s="310"/>
      <c r="D32" s="28" t="s">
        <v>209</v>
      </c>
      <c r="E32" s="28"/>
      <c r="F32" s="28"/>
      <c r="G32" s="28"/>
      <c r="H32" s="29"/>
      <c r="I32" s="29"/>
      <c r="J32" s="28"/>
      <c r="K32" s="28">
        <f>SUM(K33:K54)</f>
        <v>4358.83</v>
      </c>
      <c r="L32" s="28">
        <f t="shared" ref="L32:Q32" si="1">SUM(L33:L54)</f>
        <v>4358.83</v>
      </c>
      <c r="M32" s="28">
        <f t="shared" si="1"/>
        <v>1020</v>
      </c>
      <c r="N32" s="28">
        <f t="shared" si="1"/>
        <v>1961.7399999999996</v>
      </c>
      <c r="O32" s="28">
        <f t="shared" si="1"/>
        <v>0</v>
      </c>
      <c r="P32" s="28">
        <f t="shared" si="1"/>
        <v>1377.0900000000001</v>
      </c>
      <c r="Q32" s="28">
        <f t="shared" si="1"/>
        <v>0</v>
      </c>
      <c r="R32" s="28">
        <v>0</v>
      </c>
      <c r="S32" s="28">
        <v>0</v>
      </c>
      <c r="T32" s="55">
        <v>3464</v>
      </c>
      <c r="U32" s="55">
        <v>16440</v>
      </c>
      <c r="V32" s="55">
        <v>924</v>
      </c>
      <c r="W32" s="55">
        <v>3929</v>
      </c>
      <c r="X32" s="55">
        <v>3929</v>
      </c>
      <c r="Y32" s="28"/>
      <c r="Z32" s="69"/>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c r="IN32" s="81"/>
      <c r="IO32" s="81"/>
      <c r="IP32" s="81"/>
      <c r="IQ32" s="81"/>
      <c r="IR32" s="81"/>
    </row>
    <row r="33" spans="1:252" ht="108.75" customHeight="1">
      <c r="A33" s="16">
        <v>1</v>
      </c>
      <c r="B33" s="24" t="s">
        <v>16</v>
      </c>
      <c r="C33" s="24" t="s">
        <v>210</v>
      </c>
      <c r="D33" s="24" t="s">
        <v>211</v>
      </c>
      <c r="E33" s="30" t="s">
        <v>212</v>
      </c>
      <c r="F33" s="24" t="s">
        <v>144</v>
      </c>
      <c r="G33" s="24" t="s">
        <v>145</v>
      </c>
      <c r="H33" s="31">
        <v>44256</v>
      </c>
      <c r="I33" s="31">
        <v>44440</v>
      </c>
      <c r="J33" s="287" t="s">
        <v>213</v>
      </c>
      <c r="K33" s="44">
        <v>950</v>
      </c>
      <c r="L33" s="44">
        <v>950</v>
      </c>
      <c r="M33" s="44">
        <v>950</v>
      </c>
      <c r="N33" s="38"/>
      <c r="O33" s="38"/>
      <c r="P33" s="38"/>
      <c r="Q33" s="38"/>
      <c r="R33" s="38"/>
      <c r="S33" s="56"/>
      <c r="T33" s="55">
        <v>106</v>
      </c>
      <c r="U33" s="55">
        <v>597</v>
      </c>
      <c r="V33" s="55">
        <v>36</v>
      </c>
      <c r="W33" s="55">
        <v>134</v>
      </c>
      <c r="X33" s="55">
        <v>134</v>
      </c>
      <c r="Y33" s="54" t="s">
        <v>147</v>
      </c>
      <c r="Z33" s="56"/>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c r="FZ33" s="71"/>
      <c r="GA33" s="71"/>
      <c r="GB33" s="71"/>
      <c r="GC33" s="71"/>
      <c r="GD33" s="71"/>
      <c r="GE33" s="71"/>
      <c r="GF33" s="71"/>
      <c r="GG33" s="71"/>
      <c r="GH33" s="71"/>
      <c r="GI33" s="71"/>
      <c r="GJ33" s="71"/>
      <c r="GK33" s="71"/>
      <c r="GL33" s="71"/>
      <c r="GM33" s="71"/>
      <c r="GN33" s="71"/>
      <c r="GO33" s="71"/>
      <c r="GP33" s="71"/>
      <c r="GQ33" s="71"/>
      <c r="GR33" s="71"/>
      <c r="GS33" s="71"/>
      <c r="GT33" s="71"/>
      <c r="GU33" s="71"/>
      <c r="GV33" s="71"/>
      <c r="GW33" s="71"/>
      <c r="GX33" s="71"/>
      <c r="GY33" s="71"/>
      <c r="GZ33" s="71"/>
      <c r="HA33" s="71"/>
      <c r="HB33" s="71"/>
      <c r="HC33" s="71"/>
      <c r="HD33" s="71"/>
      <c r="HE33" s="71"/>
      <c r="HF33" s="71"/>
      <c r="HG33" s="71"/>
      <c r="HH33" s="71"/>
      <c r="HI33" s="71"/>
      <c r="HJ33" s="71"/>
      <c r="HK33" s="71"/>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row>
    <row r="34" spans="1:252" ht="43" customHeight="1">
      <c r="A34" s="302">
        <v>2</v>
      </c>
      <c r="B34" s="272" t="s">
        <v>16</v>
      </c>
      <c r="C34" s="272" t="s">
        <v>214</v>
      </c>
      <c r="D34" s="311" t="s">
        <v>215</v>
      </c>
      <c r="E34" s="272" t="s">
        <v>216</v>
      </c>
      <c r="F34" s="292" t="s">
        <v>144</v>
      </c>
      <c r="G34" s="292" t="s">
        <v>145</v>
      </c>
      <c r="H34" s="284">
        <v>44317</v>
      </c>
      <c r="I34" s="284">
        <v>44531</v>
      </c>
      <c r="J34" s="290"/>
      <c r="K34" s="272">
        <v>276.74</v>
      </c>
      <c r="L34" s="272">
        <v>276.74</v>
      </c>
      <c r="M34" s="22">
        <v>70</v>
      </c>
      <c r="N34" s="17"/>
      <c r="O34" s="22"/>
      <c r="P34" s="22"/>
      <c r="Q34" s="22"/>
      <c r="R34" s="22"/>
      <c r="S34" s="22"/>
      <c r="T34" s="55">
        <v>143</v>
      </c>
      <c r="U34" s="55">
        <v>719</v>
      </c>
      <c r="V34" s="55">
        <v>26</v>
      </c>
      <c r="W34" s="55">
        <v>124</v>
      </c>
      <c r="X34" s="55">
        <v>124</v>
      </c>
      <c r="Y34" s="54" t="s">
        <v>147</v>
      </c>
      <c r="Z34" s="72"/>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8"/>
      <c r="IP34" s="68"/>
      <c r="IQ34" s="68"/>
      <c r="IR34" s="85"/>
    </row>
    <row r="35" spans="1:252" ht="43" customHeight="1">
      <c r="A35" s="304"/>
      <c r="B35" s="273"/>
      <c r="C35" s="273"/>
      <c r="D35" s="312"/>
      <c r="E35" s="273"/>
      <c r="F35" s="293"/>
      <c r="G35" s="293"/>
      <c r="H35" s="286"/>
      <c r="I35" s="286"/>
      <c r="J35" s="38" t="s">
        <v>217</v>
      </c>
      <c r="K35" s="273"/>
      <c r="L35" s="273"/>
      <c r="M35" s="22"/>
      <c r="N35" s="17"/>
      <c r="O35" s="22"/>
      <c r="P35" s="17">
        <v>16.12</v>
      </c>
      <c r="Q35" s="22"/>
      <c r="R35" s="22"/>
      <c r="S35" s="22"/>
      <c r="T35" s="55"/>
      <c r="U35" s="55"/>
      <c r="V35" s="55"/>
      <c r="W35" s="55"/>
      <c r="X35" s="55"/>
      <c r="Y35" s="54"/>
      <c r="Z35" s="72"/>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68"/>
      <c r="FW35" s="68"/>
      <c r="FX35" s="68"/>
      <c r="FY35" s="68"/>
      <c r="FZ35" s="68"/>
      <c r="GA35" s="68"/>
      <c r="GB35" s="68"/>
      <c r="GC35" s="68"/>
      <c r="GD35" s="68"/>
      <c r="GE35" s="68"/>
      <c r="GF35" s="68"/>
      <c r="GG35" s="68"/>
      <c r="GH35" s="68"/>
      <c r="GI35" s="68"/>
      <c r="GJ35" s="68"/>
      <c r="GK35" s="68"/>
      <c r="GL35" s="68"/>
      <c r="GM35" s="68"/>
      <c r="GN35" s="68"/>
      <c r="GO35" s="68"/>
      <c r="GP35" s="68"/>
      <c r="GQ35" s="68"/>
      <c r="GR35" s="68"/>
      <c r="GS35" s="68"/>
      <c r="GT35" s="68"/>
      <c r="GU35" s="68"/>
      <c r="GV35" s="68"/>
      <c r="GW35" s="68"/>
      <c r="GX35" s="68"/>
      <c r="GY35" s="68"/>
      <c r="GZ35" s="68"/>
      <c r="HA35" s="68"/>
      <c r="HB35" s="68"/>
      <c r="HC35" s="68"/>
      <c r="HD35" s="68"/>
      <c r="HE35" s="68"/>
      <c r="HF35" s="68"/>
      <c r="HG35" s="68"/>
      <c r="HH35" s="68"/>
      <c r="HI35" s="68"/>
      <c r="HJ35" s="68"/>
      <c r="HK35" s="68"/>
      <c r="HL35" s="68"/>
      <c r="HM35" s="68"/>
      <c r="HN35" s="68"/>
      <c r="HO35" s="68"/>
      <c r="HP35" s="68"/>
      <c r="HQ35" s="68"/>
      <c r="HR35" s="68"/>
      <c r="HS35" s="68"/>
      <c r="HT35" s="68"/>
      <c r="HU35" s="68"/>
      <c r="HV35" s="68"/>
      <c r="HW35" s="68"/>
      <c r="HX35" s="68"/>
      <c r="HY35" s="68"/>
      <c r="HZ35" s="68"/>
      <c r="IA35" s="68"/>
      <c r="IB35" s="68"/>
      <c r="IC35" s="68"/>
      <c r="ID35" s="68"/>
      <c r="IE35" s="68"/>
      <c r="IF35" s="68"/>
      <c r="IG35" s="68"/>
      <c r="IH35" s="68"/>
      <c r="II35" s="68"/>
      <c r="IJ35" s="68"/>
      <c r="IK35" s="68"/>
      <c r="IL35" s="68"/>
      <c r="IM35" s="68"/>
      <c r="IN35" s="68"/>
      <c r="IO35" s="68"/>
      <c r="IP35" s="68"/>
      <c r="IQ35" s="68"/>
      <c r="IR35" s="85"/>
    </row>
    <row r="36" spans="1:252" ht="43" customHeight="1">
      <c r="A36" s="303"/>
      <c r="B36" s="274"/>
      <c r="C36" s="274"/>
      <c r="D36" s="313"/>
      <c r="E36" s="274"/>
      <c r="F36" s="294"/>
      <c r="G36" s="294"/>
      <c r="H36" s="286"/>
      <c r="I36" s="285"/>
      <c r="J36" s="291" t="s">
        <v>218</v>
      </c>
      <c r="K36" s="274"/>
      <c r="L36" s="274"/>
      <c r="M36" s="22"/>
      <c r="N36" s="17">
        <v>190.62</v>
      </c>
      <c r="O36" s="22"/>
      <c r="P36" s="22"/>
      <c r="Q36" s="22"/>
      <c r="R36" s="22"/>
      <c r="S36" s="22"/>
      <c r="T36" s="55"/>
      <c r="U36" s="55"/>
      <c r="V36" s="55"/>
      <c r="W36" s="55"/>
      <c r="X36" s="55"/>
      <c r="Y36" s="54"/>
      <c r="Z36" s="72"/>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c r="GH36" s="68"/>
      <c r="GI36" s="68"/>
      <c r="GJ36" s="68"/>
      <c r="GK36" s="68"/>
      <c r="GL36" s="68"/>
      <c r="GM36" s="68"/>
      <c r="GN36" s="68"/>
      <c r="GO36" s="68"/>
      <c r="GP36" s="68"/>
      <c r="GQ36" s="68"/>
      <c r="GR36" s="68"/>
      <c r="GS36" s="68"/>
      <c r="GT36" s="68"/>
      <c r="GU36" s="68"/>
      <c r="GV36" s="68"/>
      <c r="GW36" s="68"/>
      <c r="GX36" s="68"/>
      <c r="GY36" s="68"/>
      <c r="GZ36" s="68"/>
      <c r="HA36" s="68"/>
      <c r="HB36" s="68"/>
      <c r="HC36" s="68"/>
      <c r="HD36" s="68"/>
      <c r="HE36" s="68"/>
      <c r="HF36" s="68"/>
      <c r="HG36" s="68"/>
      <c r="HH36" s="68"/>
      <c r="HI36" s="68"/>
      <c r="HJ36" s="68"/>
      <c r="HK36" s="68"/>
      <c r="HL36" s="68"/>
      <c r="HM36" s="68"/>
      <c r="HN36" s="68"/>
      <c r="HO36" s="68"/>
      <c r="HP36" s="68"/>
      <c r="HQ36" s="68"/>
      <c r="HR36" s="68"/>
      <c r="HS36" s="68"/>
      <c r="HT36" s="68"/>
      <c r="HU36" s="68"/>
      <c r="HV36" s="68"/>
      <c r="HW36" s="68"/>
      <c r="HX36" s="68"/>
      <c r="HY36" s="68"/>
      <c r="HZ36" s="68"/>
      <c r="IA36" s="68"/>
      <c r="IB36" s="68"/>
      <c r="IC36" s="68"/>
      <c r="ID36" s="68"/>
      <c r="IE36" s="68"/>
      <c r="IF36" s="68"/>
      <c r="IG36" s="68"/>
      <c r="IH36" s="68"/>
      <c r="II36" s="68"/>
      <c r="IJ36" s="68"/>
      <c r="IK36" s="68"/>
      <c r="IL36" s="68"/>
      <c r="IM36" s="68"/>
      <c r="IN36" s="68"/>
      <c r="IO36" s="68"/>
      <c r="IP36" s="68"/>
      <c r="IQ36" s="68"/>
      <c r="IR36" s="85"/>
    </row>
    <row r="37" spans="1:252" ht="64.5" customHeight="1">
      <c r="A37" s="16">
        <v>3</v>
      </c>
      <c r="B37" s="24" t="s">
        <v>16</v>
      </c>
      <c r="C37" s="24" t="s">
        <v>219</v>
      </c>
      <c r="D37" s="24" t="s">
        <v>220</v>
      </c>
      <c r="E37" s="24" t="s">
        <v>221</v>
      </c>
      <c r="F37" s="24" t="s">
        <v>144</v>
      </c>
      <c r="G37" s="24" t="s">
        <v>145</v>
      </c>
      <c r="H37" s="25">
        <v>44166</v>
      </c>
      <c r="I37" s="25">
        <v>44409</v>
      </c>
      <c r="J37" s="291"/>
      <c r="K37" s="38">
        <v>24</v>
      </c>
      <c r="L37" s="38">
        <v>24</v>
      </c>
      <c r="M37" s="38"/>
      <c r="N37" s="38">
        <v>24</v>
      </c>
      <c r="O37" s="38"/>
      <c r="P37" s="38"/>
      <c r="Q37" s="38"/>
      <c r="R37" s="38"/>
      <c r="S37" s="56"/>
      <c r="T37" s="55">
        <v>118</v>
      </c>
      <c r="U37" s="55">
        <v>555</v>
      </c>
      <c r="V37" s="55">
        <v>20</v>
      </c>
      <c r="W37" s="55">
        <v>85</v>
      </c>
      <c r="X37" s="55">
        <v>85</v>
      </c>
      <c r="Y37" s="54" t="s">
        <v>160</v>
      </c>
      <c r="Z37" s="56"/>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c r="EO37" s="71"/>
      <c r="EP37" s="71"/>
      <c r="EQ37" s="71"/>
      <c r="ER37" s="71"/>
      <c r="ES37" s="71"/>
      <c r="ET37" s="71"/>
      <c r="EU37" s="71"/>
      <c r="EV37" s="71"/>
      <c r="EW37" s="71"/>
      <c r="EX37" s="71"/>
      <c r="EY37" s="71"/>
      <c r="EZ37" s="71"/>
      <c r="FA37" s="71"/>
      <c r="FB37" s="71"/>
      <c r="FC37" s="71"/>
      <c r="FD37" s="71"/>
      <c r="FE37" s="71"/>
      <c r="FF37" s="71"/>
      <c r="FG37" s="71"/>
      <c r="FH37" s="71"/>
      <c r="FI37" s="71"/>
      <c r="FJ37" s="71"/>
      <c r="FK37" s="71"/>
      <c r="FL37" s="71"/>
      <c r="FM37" s="71"/>
      <c r="FN37" s="71"/>
      <c r="FO37" s="71"/>
      <c r="FP37" s="71"/>
      <c r="FQ37" s="71"/>
      <c r="FR37" s="71"/>
      <c r="FS37" s="71"/>
      <c r="FT37" s="71"/>
      <c r="FU37" s="71"/>
      <c r="FV37" s="71"/>
      <c r="FW37" s="71"/>
      <c r="FX37" s="71"/>
      <c r="FY37" s="71"/>
      <c r="FZ37" s="71"/>
      <c r="GA37" s="71"/>
      <c r="GB37" s="71"/>
      <c r="GC37" s="71"/>
      <c r="GD37" s="71"/>
      <c r="GE37" s="71"/>
      <c r="GF37" s="71"/>
      <c r="GG37" s="71"/>
      <c r="GH37" s="71"/>
      <c r="GI37" s="71"/>
      <c r="GJ37" s="71"/>
      <c r="GK37" s="71"/>
      <c r="GL37" s="71"/>
      <c r="GM37" s="71"/>
      <c r="GN37" s="71"/>
      <c r="GO37" s="71"/>
      <c r="GP37" s="71"/>
      <c r="GQ37" s="71"/>
      <c r="GR37" s="71"/>
      <c r="GS37" s="71"/>
      <c r="GT37" s="71"/>
      <c r="GU37" s="71"/>
      <c r="GV37" s="71"/>
      <c r="GW37" s="71"/>
      <c r="GX37" s="71"/>
      <c r="GY37" s="71"/>
      <c r="GZ37" s="71"/>
      <c r="HA37" s="71"/>
      <c r="HB37" s="71"/>
      <c r="HC37" s="71"/>
      <c r="HD37" s="71"/>
      <c r="HE37" s="71"/>
      <c r="HF37" s="71"/>
      <c r="HG37" s="71"/>
      <c r="HH37" s="71"/>
      <c r="HI37" s="71"/>
      <c r="HJ37" s="71"/>
      <c r="HK37" s="71"/>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row>
    <row r="38" spans="1:252" ht="64.5" customHeight="1">
      <c r="A38" s="16">
        <v>4</v>
      </c>
      <c r="B38" s="24" t="s">
        <v>16</v>
      </c>
      <c r="C38" s="24" t="s">
        <v>222</v>
      </c>
      <c r="D38" s="24" t="s">
        <v>223</v>
      </c>
      <c r="E38" s="24" t="s">
        <v>224</v>
      </c>
      <c r="F38" s="24" t="s">
        <v>144</v>
      </c>
      <c r="G38" s="24" t="s">
        <v>145</v>
      </c>
      <c r="H38" s="25">
        <v>44166</v>
      </c>
      <c r="I38" s="25">
        <v>44317</v>
      </c>
      <c r="J38" s="291"/>
      <c r="K38" s="38">
        <v>43</v>
      </c>
      <c r="L38" s="38">
        <v>43</v>
      </c>
      <c r="M38" s="38"/>
      <c r="N38" s="38">
        <v>43</v>
      </c>
      <c r="O38" s="38"/>
      <c r="P38" s="38"/>
      <c r="Q38" s="38"/>
      <c r="R38" s="38"/>
      <c r="S38" s="56"/>
      <c r="T38" s="55">
        <v>21</v>
      </c>
      <c r="U38" s="55">
        <v>90</v>
      </c>
      <c r="V38" s="55">
        <v>11</v>
      </c>
      <c r="W38" s="55">
        <v>23</v>
      </c>
      <c r="X38" s="55">
        <v>23</v>
      </c>
      <c r="Y38" s="54" t="s">
        <v>160</v>
      </c>
      <c r="Z38" s="56"/>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c r="FZ38" s="71"/>
      <c r="GA38" s="71"/>
      <c r="GB38" s="71"/>
      <c r="GC38" s="71"/>
      <c r="GD38" s="71"/>
      <c r="GE38" s="71"/>
      <c r="GF38" s="71"/>
      <c r="GG38" s="71"/>
      <c r="GH38" s="71"/>
      <c r="GI38" s="71"/>
      <c r="GJ38" s="71"/>
      <c r="GK38" s="71"/>
      <c r="GL38" s="71"/>
      <c r="GM38" s="71"/>
      <c r="GN38" s="71"/>
      <c r="GO38" s="71"/>
      <c r="GP38" s="71"/>
      <c r="GQ38" s="71"/>
      <c r="GR38" s="71"/>
      <c r="GS38" s="71"/>
      <c r="GT38" s="71"/>
      <c r="GU38" s="71"/>
      <c r="GV38" s="71"/>
      <c r="GW38" s="71"/>
      <c r="GX38" s="71"/>
      <c r="GY38" s="71"/>
      <c r="GZ38" s="71"/>
      <c r="HA38" s="71"/>
      <c r="HB38" s="71"/>
      <c r="HC38" s="71"/>
      <c r="HD38" s="71"/>
      <c r="HE38" s="71"/>
      <c r="HF38" s="71"/>
      <c r="HG38" s="71"/>
      <c r="HH38" s="71"/>
      <c r="HI38" s="71"/>
      <c r="HJ38" s="71"/>
      <c r="HK38" s="71"/>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row>
    <row r="39" spans="1:252" ht="121.5" customHeight="1">
      <c r="A39" s="16">
        <v>5</v>
      </c>
      <c r="B39" s="24" t="s">
        <v>16</v>
      </c>
      <c r="C39" s="24" t="s">
        <v>225</v>
      </c>
      <c r="D39" s="24" t="s">
        <v>195</v>
      </c>
      <c r="E39" s="24" t="s">
        <v>226</v>
      </c>
      <c r="F39" s="24" t="s">
        <v>144</v>
      </c>
      <c r="G39" s="24" t="s">
        <v>145</v>
      </c>
      <c r="H39" s="23">
        <v>43891</v>
      </c>
      <c r="I39" s="23">
        <v>44531</v>
      </c>
      <c r="J39" s="291"/>
      <c r="K39" s="24">
        <v>250</v>
      </c>
      <c r="L39" s="24">
        <v>250</v>
      </c>
      <c r="M39" s="24"/>
      <c r="N39" s="24">
        <v>250</v>
      </c>
      <c r="O39" s="24"/>
      <c r="P39" s="24"/>
      <c r="Q39" s="24"/>
      <c r="R39" s="24"/>
      <c r="S39" s="56"/>
      <c r="T39" s="55">
        <v>52</v>
      </c>
      <c r="U39" s="55">
        <v>313</v>
      </c>
      <c r="V39" s="55">
        <v>26</v>
      </c>
      <c r="W39" s="55">
        <v>137</v>
      </c>
      <c r="X39" s="55">
        <v>137</v>
      </c>
      <c r="Y39" s="54" t="s">
        <v>160</v>
      </c>
      <c r="Z39" s="56"/>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c r="FZ39" s="71"/>
      <c r="GA39" s="71"/>
      <c r="GB39" s="71"/>
      <c r="GC39" s="71"/>
      <c r="GD39" s="71"/>
      <c r="GE39" s="71"/>
      <c r="GF39" s="71"/>
      <c r="GG39" s="71"/>
      <c r="GH39" s="71"/>
      <c r="GI39" s="71"/>
      <c r="GJ39" s="71"/>
      <c r="GK39" s="71"/>
      <c r="GL39" s="71"/>
      <c r="GM39" s="71"/>
      <c r="GN39" s="71"/>
      <c r="GO39" s="71"/>
      <c r="GP39" s="71"/>
      <c r="GQ39" s="71"/>
      <c r="GR39" s="71"/>
      <c r="GS39" s="71"/>
      <c r="GT39" s="71"/>
      <c r="GU39" s="71"/>
      <c r="GV39" s="71"/>
      <c r="GW39" s="71"/>
      <c r="GX39" s="71"/>
      <c r="GY39" s="71"/>
      <c r="GZ39" s="71"/>
      <c r="HA39" s="71"/>
      <c r="HB39" s="71"/>
      <c r="HC39" s="71"/>
      <c r="HD39" s="71"/>
      <c r="HE39" s="71"/>
      <c r="HF39" s="71"/>
      <c r="HG39" s="71"/>
      <c r="HH39" s="71"/>
      <c r="HI39" s="71"/>
      <c r="HJ39" s="71"/>
      <c r="HK39" s="71"/>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row>
    <row r="40" spans="1:252" ht="54.75" customHeight="1">
      <c r="A40" s="16">
        <v>6</v>
      </c>
      <c r="B40" s="24" t="s">
        <v>16</v>
      </c>
      <c r="C40" s="24" t="s">
        <v>227</v>
      </c>
      <c r="D40" s="24" t="s">
        <v>228</v>
      </c>
      <c r="E40" s="24" t="s">
        <v>229</v>
      </c>
      <c r="F40" s="24" t="s">
        <v>144</v>
      </c>
      <c r="G40" s="24" t="s">
        <v>145</v>
      </c>
      <c r="H40" s="23">
        <v>44105</v>
      </c>
      <c r="I40" s="23">
        <v>44531</v>
      </c>
      <c r="J40" s="291"/>
      <c r="K40" s="24">
        <v>800</v>
      </c>
      <c r="L40" s="24">
        <v>800</v>
      </c>
      <c r="M40" s="24"/>
      <c r="N40" s="24">
        <v>800</v>
      </c>
      <c r="O40" s="24"/>
      <c r="P40" s="24"/>
      <c r="Q40" s="24"/>
      <c r="R40" s="24"/>
      <c r="S40" s="56"/>
      <c r="T40" s="55">
        <v>237</v>
      </c>
      <c r="U40" s="55">
        <v>1222</v>
      </c>
      <c r="V40" s="55">
        <v>69</v>
      </c>
      <c r="W40" s="55">
        <v>327</v>
      </c>
      <c r="X40" s="55">
        <v>327</v>
      </c>
      <c r="Y40" s="54" t="s">
        <v>160</v>
      </c>
      <c r="Z40" s="56"/>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1"/>
      <c r="GD40" s="71"/>
      <c r="GE40" s="71"/>
      <c r="GF40" s="71"/>
      <c r="GG40" s="71"/>
      <c r="GH40" s="71"/>
      <c r="GI40" s="71"/>
      <c r="GJ40" s="71"/>
      <c r="GK40" s="71"/>
      <c r="GL40" s="71"/>
      <c r="GM40" s="71"/>
      <c r="GN40" s="71"/>
      <c r="GO40" s="71"/>
      <c r="GP40" s="71"/>
      <c r="GQ40" s="71"/>
      <c r="GR40" s="71"/>
      <c r="GS40" s="71"/>
      <c r="GT40" s="71"/>
      <c r="GU40" s="71"/>
      <c r="GV40" s="71"/>
      <c r="GW40" s="71"/>
      <c r="GX40" s="71"/>
      <c r="GY40" s="71"/>
      <c r="GZ40" s="71"/>
      <c r="HA40" s="71"/>
      <c r="HB40" s="71"/>
      <c r="HC40" s="71"/>
      <c r="HD40" s="71"/>
      <c r="HE40" s="71"/>
      <c r="HF40" s="71"/>
      <c r="HG40" s="71"/>
      <c r="HH40" s="71"/>
      <c r="HI40" s="71"/>
      <c r="HJ40" s="71"/>
      <c r="HK40" s="71"/>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row>
    <row r="41" spans="1:252" ht="46" customHeight="1">
      <c r="A41" s="16">
        <v>7</v>
      </c>
      <c r="B41" s="17" t="s">
        <v>16</v>
      </c>
      <c r="C41" s="17" t="s">
        <v>230</v>
      </c>
      <c r="D41" s="17" t="s">
        <v>231</v>
      </c>
      <c r="E41" s="17" t="s">
        <v>232</v>
      </c>
      <c r="F41" s="24" t="s">
        <v>144</v>
      </c>
      <c r="G41" s="24" t="s">
        <v>145</v>
      </c>
      <c r="H41" s="25">
        <v>44136</v>
      </c>
      <c r="I41" s="23">
        <v>44317</v>
      </c>
      <c r="J41" s="291"/>
      <c r="K41" s="22">
        <v>30</v>
      </c>
      <c r="L41" s="22">
        <v>30</v>
      </c>
      <c r="M41" s="45"/>
      <c r="N41" s="22">
        <v>30</v>
      </c>
      <c r="O41" s="17"/>
      <c r="P41" s="17"/>
      <c r="Q41" s="17"/>
      <c r="R41" s="17"/>
      <c r="S41" s="17"/>
      <c r="T41" s="55">
        <v>136</v>
      </c>
      <c r="U41" s="55">
        <v>496</v>
      </c>
      <c r="V41" s="55">
        <v>24</v>
      </c>
      <c r="W41" s="55">
        <v>83</v>
      </c>
      <c r="X41" s="55">
        <v>83</v>
      </c>
      <c r="Y41" s="54" t="s">
        <v>160</v>
      </c>
      <c r="Z41" s="67"/>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c r="FP41" s="68"/>
      <c r="FQ41" s="68"/>
      <c r="FR41" s="68"/>
      <c r="FS41" s="68"/>
      <c r="FT41" s="68"/>
      <c r="FU41" s="68"/>
      <c r="FV41" s="68"/>
      <c r="FW41" s="68"/>
      <c r="FX41" s="68"/>
      <c r="FY41" s="68"/>
      <c r="FZ41" s="68"/>
      <c r="GA41" s="68"/>
      <c r="GB41" s="68"/>
      <c r="GC41" s="68"/>
      <c r="GD41" s="68"/>
      <c r="GE41" s="68"/>
      <c r="GF41" s="68"/>
      <c r="GG41" s="68"/>
      <c r="GH41" s="68"/>
      <c r="GI41" s="68"/>
      <c r="GJ41" s="68"/>
      <c r="GK41" s="68"/>
      <c r="GL41" s="68"/>
      <c r="GM41" s="68"/>
      <c r="GN41" s="68"/>
      <c r="GO41" s="68"/>
      <c r="GP41" s="68"/>
      <c r="GQ41" s="68"/>
      <c r="GR41" s="68"/>
      <c r="GS41" s="68"/>
      <c r="GT41" s="68"/>
      <c r="GU41" s="68"/>
      <c r="GV41" s="68"/>
      <c r="GW41" s="68"/>
      <c r="GX41" s="68"/>
      <c r="GY41" s="68"/>
      <c r="GZ41" s="68"/>
      <c r="HA41" s="68"/>
      <c r="HB41" s="68"/>
      <c r="HC41" s="68"/>
      <c r="HD41" s="68"/>
      <c r="HE41" s="68"/>
      <c r="HF41" s="68"/>
      <c r="HG41" s="68"/>
      <c r="HH41" s="68"/>
      <c r="HI41" s="68"/>
      <c r="HJ41" s="68"/>
      <c r="HK41" s="68"/>
      <c r="HL41" s="68"/>
      <c r="HM41" s="68"/>
      <c r="HN41" s="68"/>
      <c r="HO41" s="68"/>
      <c r="HP41" s="68"/>
      <c r="HQ41" s="68"/>
      <c r="HR41" s="68"/>
      <c r="HS41" s="68"/>
      <c r="HT41" s="68"/>
      <c r="HU41" s="68"/>
      <c r="HV41" s="68"/>
      <c r="HW41" s="68"/>
      <c r="HX41" s="68"/>
      <c r="HY41" s="68"/>
      <c r="HZ41" s="68"/>
      <c r="IA41" s="68"/>
      <c r="IB41" s="68"/>
      <c r="IC41" s="68"/>
      <c r="ID41" s="68"/>
      <c r="IE41" s="68"/>
      <c r="IF41" s="68"/>
      <c r="IG41" s="68"/>
      <c r="IH41" s="68"/>
      <c r="II41" s="68"/>
      <c r="IJ41" s="68"/>
      <c r="IK41" s="68"/>
      <c r="IL41" s="68"/>
      <c r="IM41" s="68"/>
      <c r="IN41" s="68"/>
      <c r="IO41" s="68"/>
      <c r="IP41" s="68"/>
      <c r="IQ41" s="68"/>
      <c r="IR41" s="85"/>
    </row>
    <row r="42" spans="1:252" ht="46" customHeight="1">
      <c r="A42" s="16">
        <v>8</v>
      </c>
      <c r="B42" s="17" t="s">
        <v>16</v>
      </c>
      <c r="C42" s="17" t="s">
        <v>233</v>
      </c>
      <c r="D42" s="32" t="s">
        <v>204</v>
      </c>
      <c r="E42" s="17" t="s">
        <v>234</v>
      </c>
      <c r="F42" s="24" t="s">
        <v>144</v>
      </c>
      <c r="G42" s="24" t="s">
        <v>145</v>
      </c>
      <c r="H42" s="25">
        <v>44166</v>
      </c>
      <c r="I42" s="23">
        <v>44317</v>
      </c>
      <c r="J42" s="291"/>
      <c r="K42" s="17">
        <v>95.86</v>
      </c>
      <c r="L42" s="17">
        <v>95.86</v>
      </c>
      <c r="M42" s="46"/>
      <c r="N42" s="17">
        <v>95.86</v>
      </c>
      <c r="O42" s="17"/>
      <c r="P42" s="17"/>
      <c r="Q42" s="17"/>
      <c r="R42" s="17"/>
      <c r="S42" s="17"/>
      <c r="T42" s="55">
        <v>65</v>
      </c>
      <c r="U42" s="55">
        <v>303</v>
      </c>
      <c r="V42" s="55">
        <v>17</v>
      </c>
      <c r="W42" s="55">
        <v>64</v>
      </c>
      <c r="X42" s="55">
        <v>64</v>
      </c>
      <c r="Y42" s="54" t="s">
        <v>160</v>
      </c>
      <c r="Z42" s="67"/>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c r="EO42" s="68"/>
      <c r="EP42" s="68"/>
      <c r="EQ42" s="68"/>
      <c r="ER42" s="68"/>
      <c r="ES42" s="68"/>
      <c r="ET42" s="68"/>
      <c r="EU42" s="68"/>
      <c r="EV42" s="68"/>
      <c r="EW42" s="68"/>
      <c r="EX42" s="68"/>
      <c r="EY42" s="68"/>
      <c r="EZ42" s="68"/>
      <c r="FA42" s="68"/>
      <c r="FB42" s="68"/>
      <c r="FC42" s="68"/>
      <c r="FD42" s="68"/>
      <c r="FE42" s="68"/>
      <c r="FF42" s="68"/>
      <c r="FG42" s="68"/>
      <c r="FH42" s="68"/>
      <c r="FI42" s="68"/>
      <c r="FJ42" s="68"/>
      <c r="FK42" s="68"/>
      <c r="FL42" s="68"/>
      <c r="FM42" s="68"/>
      <c r="FN42" s="68"/>
      <c r="FO42" s="68"/>
      <c r="FP42" s="68"/>
      <c r="FQ42" s="68"/>
      <c r="FR42" s="68"/>
      <c r="FS42" s="68"/>
      <c r="FT42" s="68"/>
      <c r="FU42" s="68"/>
      <c r="FV42" s="68"/>
      <c r="FW42" s="68"/>
      <c r="FX42" s="68"/>
      <c r="FY42" s="68"/>
      <c r="FZ42" s="68"/>
      <c r="GA42" s="68"/>
      <c r="GB42" s="68"/>
      <c r="GC42" s="68"/>
      <c r="GD42" s="68"/>
      <c r="GE42" s="68"/>
      <c r="GF42" s="68"/>
      <c r="GG42" s="68"/>
      <c r="GH42" s="68"/>
      <c r="GI42" s="68"/>
      <c r="GJ42" s="68"/>
      <c r="GK42" s="68"/>
      <c r="GL42" s="68"/>
      <c r="GM42" s="68"/>
      <c r="GN42" s="68"/>
      <c r="GO42" s="68"/>
      <c r="GP42" s="68"/>
      <c r="GQ42" s="68"/>
      <c r="GR42" s="68"/>
      <c r="GS42" s="68"/>
      <c r="GT42" s="68"/>
      <c r="GU42" s="68"/>
      <c r="GV42" s="68"/>
      <c r="GW42" s="68"/>
      <c r="GX42" s="68"/>
      <c r="GY42" s="68"/>
      <c r="GZ42" s="68"/>
      <c r="HA42" s="68"/>
      <c r="HB42" s="68"/>
      <c r="HC42" s="68"/>
      <c r="HD42" s="68"/>
      <c r="HE42" s="68"/>
      <c r="HF42" s="68"/>
      <c r="HG42" s="68"/>
      <c r="HH42" s="68"/>
      <c r="HI42" s="68"/>
      <c r="HJ42" s="68"/>
      <c r="HK42" s="68"/>
      <c r="HL42" s="68"/>
      <c r="HM42" s="68"/>
      <c r="HN42" s="68"/>
      <c r="HO42" s="68"/>
      <c r="HP42" s="68"/>
      <c r="HQ42" s="68"/>
      <c r="HR42" s="68"/>
      <c r="HS42" s="68"/>
      <c r="HT42" s="68"/>
      <c r="HU42" s="68"/>
      <c r="HV42" s="68"/>
      <c r="HW42" s="68"/>
      <c r="HX42" s="68"/>
      <c r="HY42" s="68"/>
      <c r="HZ42" s="68"/>
      <c r="IA42" s="68"/>
      <c r="IB42" s="68"/>
      <c r="IC42" s="68"/>
      <c r="ID42" s="68"/>
      <c r="IE42" s="68"/>
      <c r="IF42" s="68"/>
      <c r="IG42" s="68"/>
      <c r="IH42" s="68"/>
      <c r="II42" s="68"/>
      <c r="IJ42" s="68"/>
      <c r="IK42" s="68"/>
      <c r="IL42" s="68"/>
      <c r="IM42" s="68"/>
      <c r="IN42" s="68"/>
      <c r="IO42" s="68"/>
      <c r="IP42" s="68"/>
      <c r="IQ42" s="68"/>
      <c r="IR42" s="85"/>
    </row>
    <row r="43" spans="1:252" ht="63" customHeight="1">
      <c r="A43" s="16">
        <v>9</v>
      </c>
      <c r="B43" s="17" t="s">
        <v>16</v>
      </c>
      <c r="C43" s="17" t="s">
        <v>235</v>
      </c>
      <c r="D43" s="32" t="s">
        <v>223</v>
      </c>
      <c r="E43" s="17" t="s">
        <v>236</v>
      </c>
      <c r="F43" s="24" t="s">
        <v>144</v>
      </c>
      <c r="G43" s="24" t="s">
        <v>145</v>
      </c>
      <c r="H43" s="25">
        <v>44166</v>
      </c>
      <c r="I43" s="23">
        <v>44317</v>
      </c>
      <c r="J43" s="291"/>
      <c r="K43" s="17">
        <v>30</v>
      </c>
      <c r="L43" s="17">
        <v>30</v>
      </c>
      <c r="M43" s="46"/>
      <c r="N43" s="17">
        <v>30</v>
      </c>
      <c r="O43" s="17"/>
      <c r="P43" s="17"/>
      <c r="Q43" s="17"/>
      <c r="R43" s="17"/>
      <c r="S43" s="17"/>
      <c r="T43" s="55">
        <v>21</v>
      </c>
      <c r="U43" s="55">
        <v>90</v>
      </c>
      <c r="V43" s="55">
        <v>11</v>
      </c>
      <c r="W43" s="55">
        <v>23</v>
      </c>
      <c r="X43" s="55">
        <v>23</v>
      </c>
      <c r="Y43" s="54" t="s">
        <v>160</v>
      </c>
      <c r="Z43" s="67"/>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c r="EW43" s="68"/>
      <c r="EX43" s="68"/>
      <c r="EY43" s="68"/>
      <c r="EZ43" s="68"/>
      <c r="FA43" s="68"/>
      <c r="FB43" s="68"/>
      <c r="FC43" s="68"/>
      <c r="FD43" s="68"/>
      <c r="FE43" s="68"/>
      <c r="FF43" s="68"/>
      <c r="FG43" s="68"/>
      <c r="FH43" s="68"/>
      <c r="FI43" s="68"/>
      <c r="FJ43" s="68"/>
      <c r="FK43" s="68"/>
      <c r="FL43" s="68"/>
      <c r="FM43" s="68"/>
      <c r="FN43" s="68"/>
      <c r="FO43" s="68"/>
      <c r="FP43" s="68"/>
      <c r="FQ43" s="68"/>
      <c r="FR43" s="68"/>
      <c r="FS43" s="68"/>
      <c r="FT43" s="68"/>
      <c r="FU43" s="68"/>
      <c r="FV43" s="68"/>
      <c r="FW43" s="68"/>
      <c r="FX43" s="68"/>
      <c r="FY43" s="68"/>
      <c r="FZ43" s="68"/>
      <c r="GA43" s="68"/>
      <c r="GB43" s="68"/>
      <c r="GC43" s="68"/>
      <c r="GD43" s="68"/>
      <c r="GE43" s="68"/>
      <c r="GF43" s="68"/>
      <c r="GG43" s="68"/>
      <c r="GH43" s="68"/>
      <c r="GI43" s="68"/>
      <c r="GJ43" s="68"/>
      <c r="GK43" s="68"/>
      <c r="GL43" s="68"/>
      <c r="GM43" s="68"/>
      <c r="GN43" s="68"/>
      <c r="GO43" s="68"/>
      <c r="GP43" s="68"/>
      <c r="GQ43" s="68"/>
      <c r="GR43" s="68"/>
      <c r="GS43" s="68"/>
      <c r="GT43" s="68"/>
      <c r="GU43" s="68"/>
      <c r="GV43" s="68"/>
      <c r="GW43" s="68"/>
      <c r="GX43" s="68"/>
      <c r="GY43" s="68"/>
      <c r="GZ43" s="68"/>
      <c r="HA43" s="68"/>
      <c r="HB43" s="68"/>
      <c r="HC43" s="68"/>
      <c r="HD43" s="68"/>
      <c r="HE43" s="68"/>
      <c r="HF43" s="68"/>
      <c r="HG43" s="68"/>
      <c r="HH43" s="68"/>
      <c r="HI43" s="68"/>
      <c r="HJ43" s="68"/>
      <c r="HK43" s="68"/>
      <c r="HL43" s="68"/>
      <c r="HM43" s="68"/>
      <c r="HN43" s="68"/>
      <c r="HO43" s="68"/>
      <c r="HP43" s="68"/>
      <c r="HQ43" s="68"/>
      <c r="HR43" s="68"/>
      <c r="HS43" s="68"/>
      <c r="HT43" s="68"/>
      <c r="HU43" s="68"/>
      <c r="HV43" s="68"/>
      <c r="HW43" s="68"/>
      <c r="HX43" s="68"/>
      <c r="HY43" s="68"/>
      <c r="HZ43" s="68"/>
      <c r="IA43" s="68"/>
      <c r="IB43" s="68"/>
      <c r="IC43" s="68"/>
      <c r="ID43" s="68"/>
      <c r="IE43" s="68"/>
      <c r="IF43" s="68"/>
      <c r="IG43" s="68"/>
      <c r="IH43" s="68"/>
      <c r="II43" s="68"/>
      <c r="IJ43" s="68"/>
      <c r="IK43" s="68"/>
      <c r="IL43" s="68"/>
      <c r="IM43" s="68"/>
      <c r="IN43" s="68"/>
      <c r="IO43" s="68"/>
      <c r="IP43" s="68"/>
      <c r="IQ43" s="68"/>
      <c r="IR43" s="85"/>
    </row>
    <row r="44" spans="1:252" ht="67.5" customHeight="1">
      <c r="A44" s="16">
        <v>10</v>
      </c>
      <c r="B44" s="17" t="s">
        <v>16</v>
      </c>
      <c r="C44" s="17" t="s">
        <v>237</v>
      </c>
      <c r="D44" s="32" t="s">
        <v>188</v>
      </c>
      <c r="E44" s="17" t="s">
        <v>238</v>
      </c>
      <c r="F44" s="24" t="s">
        <v>144</v>
      </c>
      <c r="G44" s="24" t="s">
        <v>145</v>
      </c>
      <c r="H44" s="25">
        <v>44287</v>
      </c>
      <c r="I44" s="23">
        <v>44440</v>
      </c>
      <c r="J44" s="291"/>
      <c r="K44" s="17">
        <v>89.61</v>
      </c>
      <c r="L44" s="17">
        <v>89.61</v>
      </c>
      <c r="M44" s="46"/>
      <c r="N44" s="17">
        <v>89.61</v>
      </c>
      <c r="O44" s="17"/>
      <c r="P44" s="17"/>
      <c r="Q44" s="17"/>
      <c r="R44" s="17"/>
      <c r="S44" s="17"/>
      <c r="T44" s="55">
        <v>91</v>
      </c>
      <c r="U44" s="55">
        <v>476</v>
      </c>
      <c r="V44" s="55">
        <v>36</v>
      </c>
      <c r="W44" s="55">
        <v>167</v>
      </c>
      <c r="X44" s="55">
        <v>167</v>
      </c>
      <c r="Y44" s="54" t="s">
        <v>147</v>
      </c>
      <c r="Z44" s="67"/>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c r="EO44" s="68"/>
      <c r="EP44" s="68"/>
      <c r="EQ44" s="68"/>
      <c r="ER44" s="68"/>
      <c r="ES44" s="68"/>
      <c r="ET44" s="68"/>
      <c r="EU44" s="68"/>
      <c r="EV44" s="68"/>
      <c r="EW44" s="68"/>
      <c r="EX44" s="68"/>
      <c r="EY44" s="68"/>
      <c r="EZ44" s="68"/>
      <c r="FA44" s="68"/>
      <c r="FB44" s="68"/>
      <c r="FC44" s="68"/>
      <c r="FD44" s="68"/>
      <c r="FE44" s="68"/>
      <c r="FF44" s="68"/>
      <c r="FG44" s="68"/>
      <c r="FH44" s="68"/>
      <c r="FI44" s="68"/>
      <c r="FJ44" s="68"/>
      <c r="FK44" s="68"/>
      <c r="FL44" s="68"/>
      <c r="FM44" s="68"/>
      <c r="FN44" s="68"/>
      <c r="FO44" s="68"/>
      <c r="FP44" s="68"/>
      <c r="FQ44" s="68"/>
      <c r="FR44" s="68"/>
      <c r="FS44" s="68"/>
      <c r="FT44" s="68"/>
      <c r="FU44" s="68"/>
      <c r="FV44" s="68"/>
      <c r="FW44" s="68"/>
      <c r="FX44" s="68"/>
      <c r="FY44" s="68"/>
      <c r="FZ44" s="68"/>
      <c r="GA44" s="68"/>
      <c r="GB44" s="68"/>
      <c r="GC44" s="68"/>
      <c r="GD44" s="68"/>
      <c r="GE44" s="68"/>
      <c r="GF44" s="68"/>
      <c r="GG44" s="68"/>
      <c r="GH44" s="68"/>
      <c r="GI44" s="68"/>
      <c r="GJ44" s="68"/>
      <c r="GK44" s="68"/>
      <c r="GL44" s="68"/>
      <c r="GM44" s="68"/>
      <c r="GN44" s="68"/>
      <c r="GO44" s="68"/>
      <c r="GP44" s="68"/>
      <c r="GQ44" s="68"/>
      <c r="GR44" s="68"/>
      <c r="GS44" s="68"/>
      <c r="GT44" s="68"/>
      <c r="GU44" s="68"/>
      <c r="GV44" s="68"/>
      <c r="GW44" s="68"/>
      <c r="GX44" s="68"/>
      <c r="GY44" s="68"/>
      <c r="GZ44" s="68"/>
      <c r="HA44" s="68"/>
      <c r="HB44" s="68"/>
      <c r="HC44" s="68"/>
      <c r="HD44" s="68"/>
      <c r="HE44" s="68"/>
      <c r="HF44" s="68"/>
      <c r="HG44" s="68"/>
      <c r="HH44" s="68"/>
      <c r="HI44" s="68"/>
      <c r="HJ44" s="68"/>
      <c r="HK44" s="68"/>
      <c r="HL44" s="68"/>
      <c r="HM44" s="68"/>
      <c r="HN44" s="68"/>
      <c r="HO44" s="68"/>
      <c r="HP44" s="68"/>
      <c r="HQ44" s="68"/>
      <c r="HR44" s="68"/>
      <c r="HS44" s="68"/>
      <c r="HT44" s="68"/>
      <c r="HU44" s="68"/>
      <c r="HV44" s="68"/>
      <c r="HW44" s="68"/>
      <c r="HX44" s="68"/>
      <c r="HY44" s="68"/>
      <c r="HZ44" s="68"/>
      <c r="IA44" s="68"/>
      <c r="IB44" s="68"/>
      <c r="IC44" s="68"/>
      <c r="ID44" s="68"/>
      <c r="IE44" s="68"/>
      <c r="IF44" s="68"/>
      <c r="IG44" s="68"/>
      <c r="IH44" s="68"/>
      <c r="II44" s="68"/>
      <c r="IJ44" s="68"/>
      <c r="IK44" s="68"/>
      <c r="IL44" s="68"/>
      <c r="IM44" s="68"/>
      <c r="IN44" s="68"/>
      <c r="IO44" s="68"/>
      <c r="IP44" s="68"/>
      <c r="IQ44" s="68"/>
      <c r="IR44" s="85"/>
    </row>
    <row r="45" spans="1:252" ht="67.5" customHeight="1">
      <c r="A45" s="16">
        <v>11</v>
      </c>
      <c r="B45" s="17" t="s">
        <v>16</v>
      </c>
      <c r="C45" s="17" t="s">
        <v>239</v>
      </c>
      <c r="D45" s="32" t="s">
        <v>188</v>
      </c>
      <c r="E45" s="17" t="s">
        <v>240</v>
      </c>
      <c r="F45" s="24" t="s">
        <v>144</v>
      </c>
      <c r="G45" s="24" t="s">
        <v>145</v>
      </c>
      <c r="H45" s="25">
        <v>44287</v>
      </c>
      <c r="I45" s="23">
        <v>44440</v>
      </c>
      <c r="J45" s="291"/>
      <c r="K45" s="17">
        <v>99.05</v>
      </c>
      <c r="L45" s="17">
        <v>99.05</v>
      </c>
      <c r="M45" s="46"/>
      <c r="N45" s="17">
        <v>99.05</v>
      </c>
      <c r="O45" s="17"/>
      <c r="P45" s="17"/>
      <c r="Q45" s="17"/>
      <c r="R45" s="17"/>
      <c r="S45" s="17"/>
      <c r="T45" s="55">
        <v>91</v>
      </c>
      <c r="U45" s="55">
        <v>476</v>
      </c>
      <c r="V45" s="55">
        <v>36</v>
      </c>
      <c r="W45" s="55">
        <v>167</v>
      </c>
      <c r="X45" s="55">
        <v>167</v>
      </c>
      <c r="Y45" s="54" t="s">
        <v>147</v>
      </c>
      <c r="Z45" s="67"/>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c r="EO45" s="68"/>
      <c r="EP45" s="68"/>
      <c r="EQ45" s="68"/>
      <c r="ER45" s="68"/>
      <c r="ES45" s="68"/>
      <c r="ET45" s="68"/>
      <c r="EU45" s="68"/>
      <c r="EV45" s="68"/>
      <c r="EW45" s="68"/>
      <c r="EX45" s="68"/>
      <c r="EY45" s="68"/>
      <c r="EZ45" s="68"/>
      <c r="FA45" s="68"/>
      <c r="FB45" s="68"/>
      <c r="FC45" s="68"/>
      <c r="FD45" s="68"/>
      <c r="FE45" s="68"/>
      <c r="FF45" s="68"/>
      <c r="FG45" s="68"/>
      <c r="FH45" s="68"/>
      <c r="FI45" s="68"/>
      <c r="FJ45" s="68"/>
      <c r="FK45" s="68"/>
      <c r="FL45" s="68"/>
      <c r="FM45" s="68"/>
      <c r="FN45" s="68"/>
      <c r="FO45" s="68"/>
      <c r="FP45" s="68"/>
      <c r="FQ45" s="68"/>
      <c r="FR45" s="68"/>
      <c r="FS45" s="68"/>
      <c r="FT45" s="68"/>
      <c r="FU45" s="68"/>
      <c r="FV45" s="68"/>
      <c r="FW45" s="68"/>
      <c r="FX45" s="68"/>
      <c r="FY45" s="68"/>
      <c r="FZ45" s="68"/>
      <c r="GA45" s="68"/>
      <c r="GB45" s="68"/>
      <c r="GC45" s="68"/>
      <c r="GD45" s="68"/>
      <c r="GE45" s="68"/>
      <c r="GF45" s="68"/>
      <c r="GG45" s="68"/>
      <c r="GH45" s="68"/>
      <c r="GI45" s="68"/>
      <c r="GJ45" s="68"/>
      <c r="GK45" s="68"/>
      <c r="GL45" s="68"/>
      <c r="GM45" s="68"/>
      <c r="GN45" s="68"/>
      <c r="GO45" s="68"/>
      <c r="GP45" s="68"/>
      <c r="GQ45" s="68"/>
      <c r="GR45" s="68"/>
      <c r="GS45" s="68"/>
      <c r="GT45" s="68"/>
      <c r="GU45" s="68"/>
      <c r="GV45" s="68"/>
      <c r="GW45" s="68"/>
      <c r="GX45" s="68"/>
      <c r="GY45" s="68"/>
      <c r="GZ45" s="68"/>
      <c r="HA45" s="68"/>
      <c r="HB45" s="68"/>
      <c r="HC45" s="68"/>
      <c r="HD45" s="68"/>
      <c r="HE45" s="68"/>
      <c r="HF45" s="68"/>
      <c r="HG45" s="68"/>
      <c r="HH45" s="68"/>
      <c r="HI45" s="68"/>
      <c r="HJ45" s="68"/>
      <c r="HK45" s="68"/>
      <c r="HL45" s="68"/>
      <c r="HM45" s="68"/>
      <c r="HN45" s="68"/>
      <c r="HO45" s="68"/>
      <c r="HP45" s="68"/>
      <c r="HQ45" s="68"/>
      <c r="HR45" s="68"/>
      <c r="HS45" s="68"/>
      <c r="HT45" s="68"/>
      <c r="HU45" s="68"/>
      <c r="HV45" s="68"/>
      <c r="HW45" s="68"/>
      <c r="HX45" s="68"/>
      <c r="HY45" s="68"/>
      <c r="HZ45" s="68"/>
      <c r="IA45" s="68"/>
      <c r="IB45" s="68"/>
      <c r="IC45" s="68"/>
      <c r="ID45" s="68"/>
      <c r="IE45" s="68"/>
      <c r="IF45" s="68"/>
      <c r="IG45" s="68"/>
      <c r="IH45" s="68"/>
      <c r="II45" s="68"/>
      <c r="IJ45" s="68"/>
      <c r="IK45" s="68"/>
      <c r="IL45" s="68"/>
      <c r="IM45" s="68"/>
      <c r="IN45" s="68"/>
      <c r="IO45" s="68"/>
      <c r="IP45" s="68"/>
      <c r="IQ45" s="68"/>
      <c r="IR45" s="85"/>
    </row>
    <row r="46" spans="1:252" ht="67.5" customHeight="1">
      <c r="A46" s="16">
        <v>12</v>
      </c>
      <c r="B46" s="17" t="s">
        <v>16</v>
      </c>
      <c r="C46" s="17" t="s">
        <v>241</v>
      </c>
      <c r="D46" s="32" t="s">
        <v>242</v>
      </c>
      <c r="E46" s="17" t="s">
        <v>243</v>
      </c>
      <c r="F46" s="24" t="s">
        <v>144</v>
      </c>
      <c r="G46" s="24" t="s">
        <v>145</v>
      </c>
      <c r="H46" s="25">
        <v>44317</v>
      </c>
      <c r="I46" s="23">
        <v>44531</v>
      </c>
      <c r="J46" s="291"/>
      <c r="K46" s="17">
        <v>80</v>
      </c>
      <c r="L46" s="17">
        <v>80</v>
      </c>
      <c r="M46" s="46"/>
      <c r="N46" s="17">
        <v>80</v>
      </c>
      <c r="O46" s="17"/>
      <c r="P46" s="17"/>
      <c r="Q46" s="17"/>
      <c r="R46" s="17"/>
      <c r="S46" s="17"/>
      <c r="T46" s="55">
        <v>39</v>
      </c>
      <c r="U46" s="55">
        <v>244</v>
      </c>
      <c r="V46" s="55">
        <v>17</v>
      </c>
      <c r="W46" s="55">
        <v>83</v>
      </c>
      <c r="X46" s="55">
        <v>83</v>
      </c>
      <c r="Y46" s="54" t="s">
        <v>147</v>
      </c>
      <c r="Z46" s="67"/>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c r="FA46" s="68"/>
      <c r="FB46" s="68"/>
      <c r="FC46" s="68"/>
      <c r="FD46" s="68"/>
      <c r="FE46" s="68"/>
      <c r="FF46" s="68"/>
      <c r="FG46" s="68"/>
      <c r="FH46" s="68"/>
      <c r="FI46" s="68"/>
      <c r="FJ46" s="68"/>
      <c r="FK46" s="68"/>
      <c r="FL46" s="68"/>
      <c r="FM46" s="68"/>
      <c r="FN46" s="68"/>
      <c r="FO46" s="68"/>
      <c r="FP46" s="68"/>
      <c r="FQ46" s="68"/>
      <c r="FR46" s="68"/>
      <c r="FS46" s="68"/>
      <c r="FT46" s="68"/>
      <c r="FU46" s="68"/>
      <c r="FV46" s="68"/>
      <c r="FW46" s="68"/>
      <c r="FX46" s="68"/>
      <c r="FY46" s="68"/>
      <c r="FZ46" s="68"/>
      <c r="GA46" s="68"/>
      <c r="GB46" s="68"/>
      <c r="GC46" s="68"/>
      <c r="GD46" s="68"/>
      <c r="GE46" s="68"/>
      <c r="GF46" s="68"/>
      <c r="GG46" s="68"/>
      <c r="GH46" s="68"/>
      <c r="GI46" s="68"/>
      <c r="GJ46" s="68"/>
      <c r="GK46" s="68"/>
      <c r="GL46" s="68"/>
      <c r="GM46" s="68"/>
      <c r="GN46" s="68"/>
      <c r="GO46" s="68"/>
      <c r="GP46" s="68"/>
      <c r="GQ46" s="68"/>
      <c r="GR46" s="68"/>
      <c r="GS46" s="68"/>
      <c r="GT46" s="68"/>
      <c r="GU46" s="68"/>
      <c r="GV46" s="68"/>
      <c r="GW46" s="68"/>
      <c r="GX46" s="68"/>
      <c r="GY46" s="68"/>
      <c r="GZ46" s="68"/>
      <c r="HA46" s="68"/>
      <c r="HB46" s="68"/>
      <c r="HC46" s="68"/>
      <c r="HD46" s="68"/>
      <c r="HE46" s="68"/>
      <c r="HF46" s="68"/>
      <c r="HG46" s="68"/>
      <c r="HH46" s="68"/>
      <c r="HI46" s="68"/>
      <c r="HJ46" s="68"/>
      <c r="HK46" s="68"/>
      <c r="HL46" s="68"/>
      <c r="HM46" s="68"/>
      <c r="HN46" s="68"/>
      <c r="HO46" s="68"/>
      <c r="HP46" s="68"/>
      <c r="HQ46" s="68"/>
      <c r="HR46" s="68"/>
      <c r="HS46" s="68"/>
      <c r="HT46" s="68"/>
      <c r="HU46" s="68"/>
      <c r="HV46" s="68"/>
      <c r="HW46" s="68"/>
      <c r="HX46" s="68"/>
      <c r="HY46" s="68"/>
      <c r="HZ46" s="68"/>
      <c r="IA46" s="68"/>
      <c r="IB46" s="68"/>
      <c r="IC46" s="68"/>
      <c r="ID46" s="68"/>
      <c r="IE46" s="68"/>
      <c r="IF46" s="68"/>
      <c r="IG46" s="68"/>
      <c r="IH46" s="68"/>
      <c r="II46" s="68"/>
      <c r="IJ46" s="68"/>
      <c r="IK46" s="68"/>
      <c r="IL46" s="68"/>
      <c r="IM46" s="68"/>
      <c r="IN46" s="68"/>
      <c r="IO46" s="68"/>
      <c r="IP46" s="68"/>
      <c r="IQ46" s="68"/>
      <c r="IR46" s="85"/>
    </row>
    <row r="47" spans="1:252" ht="48" customHeight="1">
      <c r="A47" s="16">
        <v>13</v>
      </c>
      <c r="B47" s="17" t="s">
        <v>16</v>
      </c>
      <c r="C47" s="17" t="s">
        <v>244</v>
      </c>
      <c r="D47" s="32" t="s">
        <v>215</v>
      </c>
      <c r="E47" s="17" t="s">
        <v>245</v>
      </c>
      <c r="F47" s="24" t="s">
        <v>144</v>
      </c>
      <c r="G47" s="24" t="s">
        <v>145</v>
      </c>
      <c r="H47" s="25">
        <v>44317</v>
      </c>
      <c r="I47" s="23">
        <v>44531</v>
      </c>
      <c r="J47" s="291"/>
      <c r="K47" s="17">
        <v>200</v>
      </c>
      <c r="L47" s="17">
        <v>200</v>
      </c>
      <c r="M47" s="46"/>
      <c r="N47" s="17">
        <v>200</v>
      </c>
      <c r="O47" s="17"/>
      <c r="P47" s="17"/>
      <c r="Q47" s="17"/>
      <c r="R47" s="17"/>
      <c r="S47" s="17"/>
      <c r="T47" s="55">
        <v>79</v>
      </c>
      <c r="U47" s="55">
        <v>528</v>
      </c>
      <c r="V47" s="55">
        <v>25</v>
      </c>
      <c r="W47" s="55">
        <v>146</v>
      </c>
      <c r="X47" s="55">
        <v>146</v>
      </c>
      <c r="Y47" s="54" t="s">
        <v>147</v>
      </c>
      <c r="Z47" s="67"/>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c r="EO47" s="68"/>
      <c r="EP47" s="68"/>
      <c r="EQ47" s="68"/>
      <c r="ER47" s="68"/>
      <c r="ES47" s="68"/>
      <c r="ET47" s="68"/>
      <c r="EU47" s="68"/>
      <c r="EV47" s="68"/>
      <c r="EW47" s="68"/>
      <c r="EX47" s="68"/>
      <c r="EY47" s="68"/>
      <c r="EZ47" s="68"/>
      <c r="FA47" s="68"/>
      <c r="FB47" s="68"/>
      <c r="FC47" s="68"/>
      <c r="FD47" s="68"/>
      <c r="FE47" s="68"/>
      <c r="FF47" s="68"/>
      <c r="FG47" s="68"/>
      <c r="FH47" s="68"/>
      <c r="FI47" s="68"/>
      <c r="FJ47" s="68"/>
      <c r="FK47" s="68"/>
      <c r="FL47" s="68"/>
      <c r="FM47" s="68"/>
      <c r="FN47" s="68"/>
      <c r="FO47" s="68"/>
      <c r="FP47" s="68"/>
      <c r="FQ47" s="68"/>
      <c r="FR47" s="68"/>
      <c r="FS47" s="68"/>
      <c r="FT47" s="68"/>
      <c r="FU47" s="68"/>
      <c r="FV47" s="68"/>
      <c r="FW47" s="68"/>
      <c r="FX47" s="68"/>
      <c r="FY47" s="68"/>
      <c r="FZ47" s="68"/>
      <c r="GA47" s="68"/>
      <c r="GB47" s="68"/>
      <c r="GC47" s="68"/>
      <c r="GD47" s="68"/>
      <c r="GE47" s="68"/>
      <c r="GF47" s="68"/>
      <c r="GG47" s="68"/>
      <c r="GH47" s="68"/>
      <c r="GI47" s="68"/>
      <c r="GJ47" s="68"/>
      <c r="GK47" s="68"/>
      <c r="GL47" s="68"/>
      <c r="GM47" s="68"/>
      <c r="GN47" s="68"/>
      <c r="GO47" s="68"/>
      <c r="GP47" s="68"/>
      <c r="GQ47" s="68"/>
      <c r="GR47" s="68"/>
      <c r="GS47" s="68"/>
      <c r="GT47" s="68"/>
      <c r="GU47" s="68"/>
      <c r="GV47" s="68"/>
      <c r="GW47" s="68"/>
      <c r="GX47" s="68"/>
      <c r="GY47" s="68"/>
      <c r="GZ47" s="68"/>
      <c r="HA47" s="68"/>
      <c r="HB47" s="68"/>
      <c r="HC47" s="68"/>
      <c r="HD47" s="68"/>
      <c r="HE47" s="68"/>
      <c r="HF47" s="68"/>
      <c r="HG47" s="68"/>
      <c r="HH47" s="68"/>
      <c r="HI47" s="68"/>
      <c r="HJ47" s="68"/>
      <c r="HK47" s="68"/>
      <c r="HL47" s="68"/>
      <c r="HM47" s="68"/>
      <c r="HN47" s="68"/>
      <c r="HO47" s="68"/>
      <c r="HP47" s="68"/>
      <c r="HQ47" s="68"/>
      <c r="HR47" s="68"/>
      <c r="HS47" s="68"/>
      <c r="HT47" s="68"/>
      <c r="HU47" s="68"/>
      <c r="HV47" s="68"/>
      <c r="HW47" s="68"/>
      <c r="HX47" s="68"/>
      <c r="HY47" s="68"/>
      <c r="HZ47" s="68"/>
      <c r="IA47" s="68"/>
      <c r="IB47" s="68"/>
      <c r="IC47" s="68"/>
      <c r="ID47" s="68"/>
      <c r="IE47" s="68"/>
      <c r="IF47" s="68"/>
      <c r="IG47" s="68"/>
      <c r="IH47" s="68"/>
      <c r="II47" s="68"/>
      <c r="IJ47" s="68"/>
      <c r="IK47" s="68"/>
      <c r="IL47" s="68"/>
      <c r="IM47" s="68"/>
      <c r="IN47" s="68"/>
      <c r="IO47" s="68"/>
      <c r="IP47" s="68"/>
      <c r="IQ47" s="68"/>
      <c r="IR47" s="85"/>
    </row>
    <row r="48" spans="1:252" s="199" customFormat="1" ht="67.5" customHeight="1">
      <c r="A48" s="264">
        <v>14</v>
      </c>
      <c r="B48" s="266" t="s">
        <v>16</v>
      </c>
      <c r="C48" s="266" t="s">
        <v>303</v>
      </c>
      <c r="D48" s="266" t="s">
        <v>302</v>
      </c>
      <c r="E48" s="266" t="s">
        <v>301</v>
      </c>
      <c r="F48" s="268" t="s">
        <v>144</v>
      </c>
      <c r="G48" s="268" t="s">
        <v>145</v>
      </c>
      <c r="H48" s="270">
        <v>44317</v>
      </c>
      <c r="I48" s="270">
        <v>44531</v>
      </c>
      <c r="J48" s="291"/>
      <c r="K48" s="266">
        <v>184.6</v>
      </c>
      <c r="L48" s="266">
        <v>184.6</v>
      </c>
      <c r="M48" s="200"/>
      <c r="N48" s="189">
        <v>29.6</v>
      </c>
      <c r="O48" s="189"/>
      <c r="P48" s="189"/>
      <c r="Q48" s="189"/>
      <c r="R48" s="189"/>
      <c r="S48" s="189"/>
      <c r="T48" s="275">
        <v>160</v>
      </c>
      <c r="U48" s="275">
        <v>626</v>
      </c>
      <c r="V48" s="275">
        <v>81</v>
      </c>
      <c r="W48" s="275">
        <v>310</v>
      </c>
      <c r="X48" s="275">
        <v>310</v>
      </c>
      <c r="Y48" s="281" t="s">
        <v>147</v>
      </c>
      <c r="Z48" s="258"/>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1"/>
      <c r="BR48" s="201"/>
      <c r="BS48" s="201"/>
      <c r="BT48" s="201"/>
      <c r="BU48" s="201"/>
      <c r="BV48" s="201"/>
      <c r="BW48" s="201"/>
      <c r="BX48" s="201"/>
      <c r="BY48" s="201"/>
      <c r="BZ48" s="201"/>
      <c r="CA48" s="201"/>
      <c r="CB48" s="201"/>
      <c r="CC48" s="201"/>
      <c r="CD48" s="201"/>
      <c r="CE48" s="201"/>
      <c r="CF48" s="201"/>
      <c r="CG48" s="201"/>
      <c r="CH48" s="201"/>
      <c r="CI48" s="201"/>
      <c r="CJ48" s="201"/>
      <c r="CK48" s="201"/>
      <c r="CL48" s="201"/>
      <c r="CM48" s="201"/>
      <c r="CN48" s="201"/>
      <c r="CO48" s="201"/>
      <c r="CP48" s="201"/>
      <c r="CQ48" s="201"/>
      <c r="CR48" s="201"/>
      <c r="CS48" s="201"/>
      <c r="CT48" s="201"/>
      <c r="CU48" s="201"/>
      <c r="CV48" s="201"/>
      <c r="CW48" s="201"/>
      <c r="CX48" s="201"/>
      <c r="CY48" s="201"/>
      <c r="CZ48" s="201"/>
      <c r="DA48" s="201"/>
      <c r="DB48" s="201"/>
      <c r="DC48" s="201"/>
      <c r="DD48" s="201"/>
      <c r="DE48" s="201"/>
      <c r="DF48" s="201"/>
      <c r="DG48" s="201"/>
      <c r="DH48" s="201"/>
      <c r="DI48" s="201"/>
      <c r="DJ48" s="201"/>
      <c r="DK48" s="201"/>
      <c r="DL48" s="201"/>
      <c r="DM48" s="201"/>
      <c r="DN48" s="201"/>
      <c r="DO48" s="201"/>
      <c r="DP48" s="201"/>
      <c r="DQ48" s="201"/>
      <c r="DR48" s="201"/>
      <c r="DS48" s="201"/>
      <c r="DT48" s="201"/>
      <c r="DU48" s="201"/>
      <c r="DV48" s="201"/>
      <c r="DW48" s="201"/>
      <c r="DX48" s="201"/>
      <c r="DY48" s="201"/>
      <c r="DZ48" s="201"/>
      <c r="EA48" s="201"/>
      <c r="EB48" s="201"/>
      <c r="EC48" s="201"/>
      <c r="ED48" s="201"/>
      <c r="EE48" s="201"/>
      <c r="EF48" s="201"/>
      <c r="EG48" s="201"/>
      <c r="EH48" s="201"/>
      <c r="EI48" s="201"/>
      <c r="EJ48" s="201"/>
      <c r="EK48" s="201"/>
      <c r="EL48" s="201"/>
      <c r="EM48" s="201"/>
      <c r="EN48" s="201"/>
      <c r="EO48" s="201"/>
      <c r="EP48" s="201"/>
      <c r="EQ48" s="201"/>
      <c r="ER48" s="201"/>
      <c r="ES48" s="201"/>
      <c r="ET48" s="201"/>
      <c r="EU48" s="201"/>
      <c r="EV48" s="201"/>
      <c r="EW48" s="201"/>
      <c r="EX48" s="201"/>
      <c r="EY48" s="201"/>
      <c r="EZ48" s="201"/>
      <c r="FA48" s="201"/>
      <c r="FB48" s="201"/>
      <c r="FC48" s="201"/>
      <c r="FD48" s="201"/>
      <c r="FE48" s="201"/>
      <c r="FF48" s="201"/>
      <c r="FG48" s="201"/>
      <c r="FH48" s="201"/>
      <c r="FI48" s="201"/>
      <c r="FJ48" s="201"/>
      <c r="FK48" s="201"/>
      <c r="FL48" s="201"/>
      <c r="FM48" s="201"/>
      <c r="FN48" s="201"/>
      <c r="FO48" s="201"/>
      <c r="FP48" s="201"/>
      <c r="FQ48" s="201"/>
      <c r="FR48" s="201"/>
      <c r="FS48" s="201"/>
      <c r="FT48" s="201"/>
      <c r="FU48" s="201"/>
      <c r="FV48" s="201"/>
      <c r="FW48" s="201"/>
      <c r="FX48" s="201"/>
      <c r="FY48" s="201"/>
      <c r="FZ48" s="201"/>
      <c r="GA48" s="201"/>
      <c r="GB48" s="201"/>
      <c r="GC48" s="201"/>
      <c r="GD48" s="201"/>
      <c r="GE48" s="201"/>
      <c r="GF48" s="201"/>
      <c r="GG48" s="201"/>
      <c r="GH48" s="201"/>
      <c r="GI48" s="201"/>
      <c r="GJ48" s="201"/>
      <c r="GK48" s="201"/>
      <c r="GL48" s="201"/>
      <c r="GM48" s="201"/>
      <c r="GN48" s="201"/>
      <c r="GO48" s="201"/>
      <c r="GP48" s="201"/>
      <c r="GQ48" s="201"/>
      <c r="GR48" s="201"/>
      <c r="GS48" s="201"/>
      <c r="GT48" s="201"/>
      <c r="GU48" s="201"/>
      <c r="GV48" s="201"/>
      <c r="GW48" s="201"/>
      <c r="GX48" s="201"/>
      <c r="GY48" s="201"/>
      <c r="GZ48" s="201"/>
      <c r="HA48" s="201"/>
      <c r="HB48" s="201"/>
      <c r="HC48" s="201"/>
      <c r="HD48" s="201"/>
      <c r="HE48" s="201"/>
      <c r="HF48" s="201"/>
      <c r="HG48" s="201"/>
      <c r="HH48" s="201"/>
      <c r="HI48" s="201"/>
      <c r="HJ48" s="201"/>
      <c r="HK48" s="201"/>
      <c r="HL48" s="201"/>
      <c r="HM48" s="201"/>
      <c r="HN48" s="201"/>
      <c r="HO48" s="201"/>
      <c r="HP48" s="201"/>
      <c r="HQ48" s="201"/>
      <c r="HR48" s="201"/>
      <c r="HS48" s="201"/>
      <c r="HT48" s="201"/>
      <c r="HU48" s="201"/>
      <c r="HV48" s="201"/>
      <c r="HW48" s="201"/>
      <c r="HX48" s="201"/>
      <c r="HY48" s="201"/>
      <c r="HZ48" s="201"/>
      <c r="IA48" s="201"/>
      <c r="IB48" s="201"/>
      <c r="IC48" s="201"/>
      <c r="ID48" s="201"/>
      <c r="IE48" s="201"/>
      <c r="IF48" s="201"/>
      <c r="IG48" s="201"/>
      <c r="IH48" s="201"/>
      <c r="II48" s="201"/>
      <c r="IJ48" s="201"/>
      <c r="IK48" s="201"/>
      <c r="IL48" s="201"/>
      <c r="IM48" s="201"/>
      <c r="IN48" s="201"/>
      <c r="IO48" s="201"/>
      <c r="IP48" s="201"/>
      <c r="IQ48" s="201"/>
      <c r="IR48" s="202"/>
    </row>
    <row r="49" spans="1:254" s="199" customFormat="1" ht="67.5" customHeight="1">
      <c r="A49" s="265"/>
      <c r="B49" s="267"/>
      <c r="C49" s="267"/>
      <c r="D49" s="267"/>
      <c r="E49" s="267"/>
      <c r="F49" s="269"/>
      <c r="G49" s="269"/>
      <c r="H49" s="271"/>
      <c r="I49" s="271"/>
      <c r="J49" s="272" t="s">
        <v>217</v>
      </c>
      <c r="K49" s="267"/>
      <c r="L49" s="267"/>
      <c r="M49" s="200"/>
      <c r="N49" s="189"/>
      <c r="O49" s="189"/>
      <c r="P49" s="189">
        <v>155</v>
      </c>
      <c r="Q49" s="189"/>
      <c r="R49" s="189"/>
      <c r="S49" s="189"/>
      <c r="T49" s="276"/>
      <c r="U49" s="276"/>
      <c r="V49" s="276"/>
      <c r="W49" s="276"/>
      <c r="X49" s="276"/>
      <c r="Y49" s="282"/>
      <c r="Z49" s="259"/>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1"/>
      <c r="CT49" s="201"/>
      <c r="CU49" s="201"/>
      <c r="CV49" s="201"/>
      <c r="CW49" s="201"/>
      <c r="CX49" s="201"/>
      <c r="CY49" s="201"/>
      <c r="CZ49" s="201"/>
      <c r="DA49" s="201"/>
      <c r="DB49" s="201"/>
      <c r="DC49" s="201"/>
      <c r="DD49" s="201"/>
      <c r="DE49" s="201"/>
      <c r="DF49" s="201"/>
      <c r="DG49" s="201"/>
      <c r="DH49" s="201"/>
      <c r="DI49" s="201"/>
      <c r="DJ49" s="201"/>
      <c r="DK49" s="201"/>
      <c r="DL49" s="201"/>
      <c r="DM49" s="201"/>
      <c r="DN49" s="201"/>
      <c r="DO49" s="201"/>
      <c r="DP49" s="201"/>
      <c r="DQ49" s="201"/>
      <c r="DR49" s="201"/>
      <c r="DS49" s="201"/>
      <c r="DT49" s="201"/>
      <c r="DU49" s="201"/>
      <c r="DV49" s="201"/>
      <c r="DW49" s="201"/>
      <c r="DX49" s="201"/>
      <c r="DY49" s="201"/>
      <c r="DZ49" s="201"/>
      <c r="EA49" s="201"/>
      <c r="EB49" s="201"/>
      <c r="EC49" s="201"/>
      <c r="ED49" s="201"/>
      <c r="EE49" s="201"/>
      <c r="EF49" s="201"/>
      <c r="EG49" s="201"/>
      <c r="EH49" s="201"/>
      <c r="EI49" s="201"/>
      <c r="EJ49" s="201"/>
      <c r="EK49" s="201"/>
      <c r="EL49" s="201"/>
      <c r="EM49" s="201"/>
      <c r="EN49" s="201"/>
      <c r="EO49" s="201"/>
      <c r="EP49" s="201"/>
      <c r="EQ49" s="201"/>
      <c r="ER49" s="201"/>
      <c r="ES49" s="201"/>
      <c r="ET49" s="201"/>
      <c r="EU49" s="201"/>
      <c r="EV49" s="201"/>
      <c r="EW49" s="201"/>
      <c r="EX49" s="201"/>
      <c r="EY49" s="201"/>
      <c r="EZ49" s="201"/>
      <c r="FA49" s="201"/>
      <c r="FB49" s="201"/>
      <c r="FC49" s="201"/>
      <c r="FD49" s="201"/>
      <c r="FE49" s="201"/>
      <c r="FF49" s="201"/>
      <c r="FG49" s="201"/>
      <c r="FH49" s="201"/>
      <c r="FI49" s="201"/>
      <c r="FJ49" s="201"/>
      <c r="FK49" s="201"/>
      <c r="FL49" s="201"/>
      <c r="FM49" s="201"/>
      <c r="FN49" s="201"/>
      <c r="FO49" s="201"/>
      <c r="FP49" s="201"/>
      <c r="FQ49" s="201"/>
      <c r="FR49" s="201"/>
      <c r="FS49" s="201"/>
      <c r="FT49" s="201"/>
      <c r="FU49" s="201"/>
      <c r="FV49" s="201"/>
      <c r="FW49" s="201"/>
      <c r="FX49" s="201"/>
      <c r="FY49" s="201"/>
      <c r="FZ49" s="201"/>
      <c r="GA49" s="201"/>
      <c r="GB49" s="201"/>
      <c r="GC49" s="201"/>
      <c r="GD49" s="201"/>
      <c r="GE49" s="201"/>
      <c r="GF49" s="201"/>
      <c r="GG49" s="201"/>
      <c r="GH49" s="201"/>
      <c r="GI49" s="201"/>
      <c r="GJ49" s="201"/>
      <c r="GK49" s="201"/>
      <c r="GL49" s="201"/>
      <c r="GM49" s="201"/>
      <c r="GN49" s="201"/>
      <c r="GO49" s="201"/>
      <c r="GP49" s="201"/>
      <c r="GQ49" s="201"/>
      <c r="GR49" s="201"/>
      <c r="GS49" s="201"/>
      <c r="GT49" s="201"/>
      <c r="GU49" s="201"/>
      <c r="GV49" s="201"/>
      <c r="GW49" s="201"/>
      <c r="GX49" s="201"/>
      <c r="GY49" s="201"/>
      <c r="GZ49" s="201"/>
      <c r="HA49" s="201"/>
      <c r="HB49" s="201"/>
      <c r="HC49" s="201"/>
      <c r="HD49" s="201"/>
      <c r="HE49" s="201"/>
      <c r="HF49" s="201"/>
      <c r="HG49" s="201"/>
      <c r="HH49" s="201"/>
      <c r="HI49" s="201"/>
      <c r="HJ49" s="201"/>
      <c r="HK49" s="201"/>
      <c r="HL49" s="201"/>
      <c r="HM49" s="201"/>
      <c r="HN49" s="201"/>
      <c r="HO49" s="201"/>
      <c r="HP49" s="201"/>
      <c r="HQ49" s="201"/>
      <c r="HR49" s="201"/>
      <c r="HS49" s="201"/>
      <c r="HT49" s="201"/>
      <c r="HU49" s="201"/>
      <c r="HV49" s="201"/>
      <c r="HW49" s="201"/>
      <c r="HX49" s="201"/>
      <c r="HY49" s="201"/>
      <c r="HZ49" s="201"/>
      <c r="IA49" s="201"/>
      <c r="IB49" s="201"/>
      <c r="IC49" s="201"/>
      <c r="ID49" s="201"/>
      <c r="IE49" s="201"/>
      <c r="IF49" s="201"/>
      <c r="IG49" s="201"/>
      <c r="IH49" s="201"/>
      <c r="II49" s="201"/>
      <c r="IJ49" s="201"/>
      <c r="IK49" s="201"/>
      <c r="IL49" s="201"/>
      <c r="IM49" s="201"/>
      <c r="IN49" s="201"/>
      <c r="IO49" s="201"/>
      <c r="IP49" s="201"/>
      <c r="IQ49" s="201"/>
      <c r="IR49" s="202"/>
    </row>
    <row r="50" spans="1:254" ht="48" customHeight="1">
      <c r="A50" s="16">
        <v>15</v>
      </c>
      <c r="B50" s="17" t="s">
        <v>16</v>
      </c>
      <c r="C50" s="17" t="s">
        <v>246</v>
      </c>
      <c r="D50" s="32" t="s">
        <v>204</v>
      </c>
      <c r="E50" s="17" t="s">
        <v>247</v>
      </c>
      <c r="F50" s="24" t="s">
        <v>144</v>
      </c>
      <c r="G50" s="24" t="s">
        <v>145</v>
      </c>
      <c r="H50" s="25">
        <v>44317</v>
      </c>
      <c r="I50" s="23">
        <v>44531</v>
      </c>
      <c r="J50" s="273"/>
      <c r="K50" s="17">
        <v>30</v>
      </c>
      <c r="L50" s="17">
        <v>30</v>
      </c>
      <c r="M50" s="46"/>
      <c r="N50" s="17"/>
      <c r="O50" s="17"/>
      <c r="P50" s="17">
        <v>30</v>
      </c>
      <c r="Q50" s="17"/>
      <c r="R50" s="17"/>
      <c r="S50" s="17"/>
      <c r="T50" s="55">
        <v>65</v>
      </c>
      <c r="U50" s="55">
        <v>303</v>
      </c>
      <c r="V50" s="55">
        <v>17</v>
      </c>
      <c r="W50" s="55">
        <v>64</v>
      </c>
      <c r="X50" s="55">
        <v>64</v>
      </c>
      <c r="Y50" s="54" t="s">
        <v>147</v>
      </c>
      <c r="Z50" s="67"/>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c r="EO50" s="68"/>
      <c r="EP50" s="68"/>
      <c r="EQ50" s="68"/>
      <c r="ER50" s="68"/>
      <c r="ES50" s="68"/>
      <c r="ET50" s="68"/>
      <c r="EU50" s="68"/>
      <c r="EV50" s="68"/>
      <c r="EW50" s="68"/>
      <c r="EX50" s="68"/>
      <c r="EY50" s="68"/>
      <c r="EZ50" s="68"/>
      <c r="FA50" s="68"/>
      <c r="FB50" s="68"/>
      <c r="FC50" s="68"/>
      <c r="FD50" s="68"/>
      <c r="FE50" s="68"/>
      <c r="FF50" s="68"/>
      <c r="FG50" s="68"/>
      <c r="FH50" s="68"/>
      <c r="FI50" s="68"/>
      <c r="FJ50" s="68"/>
      <c r="FK50" s="68"/>
      <c r="FL50" s="68"/>
      <c r="FM50" s="68"/>
      <c r="FN50" s="68"/>
      <c r="FO50" s="68"/>
      <c r="FP50" s="68"/>
      <c r="FQ50" s="68"/>
      <c r="FR50" s="68"/>
      <c r="FS50" s="68"/>
      <c r="FT50" s="68"/>
      <c r="FU50" s="68"/>
      <c r="FV50" s="68"/>
      <c r="FW50" s="68"/>
      <c r="FX50" s="68"/>
      <c r="FY50" s="68"/>
      <c r="FZ50" s="68"/>
      <c r="GA50" s="68"/>
      <c r="GB50" s="68"/>
      <c r="GC50" s="68"/>
      <c r="GD50" s="68"/>
      <c r="GE50" s="68"/>
      <c r="GF50" s="68"/>
      <c r="GG50" s="68"/>
      <c r="GH50" s="68"/>
      <c r="GI50" s="68"/>
      <c r="GJ50" s="68"/>
      <c r="GK50" s="68"/>
      <c r="GL50" s="68"/>
      <c r="GM50" s="68"/>
      <c r="GN50" s="68"/>
      <c r="GO50" s="68"/>
      <c r="GP50" s="68"/>
      <c r="GQ50" s="68"/>
      <c r="GR50" s="68"/>
      <c r="GS50" s="68"/>
      <c r="GT50" s="68"/>
      <c r="GU50" s="68"/>
      <c r="GV50" s="68"/>
      <c r="GW50" s="68"/>
      <c r="GX50" s="68"/>
      <c r="GY50" s="68"/>
      <c r="GZ50" s="68"/>
      <c r="HA50" s="68"/>
      <c r="HB50" s="68"/>
      <c r="HC50" s="68"/>
      <c r="HD50" s="68"/>
      <c r="HE50" s="68"/>
      <c r="HF50" s="68"/>
      <c r="HG50" s="68"/>
      <c r="HH50" s="68"/>
      <c r="HI50" s="68"/>
      <c r="HJ50" s="68"/>
      <c r="HK50" s="68"/>
      <c r="HL50" s="68"/>
      <c r="HM50" s="68"/>
      <c r="HN50" s="68"/>
      <c r="HO50" s="68"/>
      <c r="HP50" s="68"/>
      <c r="HQ50" s="68"/>
      <c r="HR50" s="68"/>
      <c r="HS50" s="68"/>
      <c r="HT50" s="68"/>
      <c r="HU50" s="68"/>
      <c r="HV50" s="68"/>
      <c r="HW50" s="68"/>
      <c r="HX50" s="68"/>
      <c r="HY50" s="68"/>
      <c r="HZ50" s="68"/>
      <c r="IA50" s="68"/>
      <c r="IB50" s="68"/>
      <c r="IC50" s="68"/>
      <c r="ID50" s="68"/>
      <c r="IE50" s="68"/>
      <c r="IF50" s="68"/>
      <c r="IG50" s="68"/>
      <c r="IH50" s="68"/>
      <c r="II50" s="68"/>
      <c r="IJ50" s="68"/>
      <c r="IK50" s="68"/>
      <c r="IL50" s="68"/>
      <c r="IM50" s="68"/>
      <c r="IN50" s="68"/>
      <c r="IO50" s="68"/>
      <c r="IP50" s="68"/>
      <c r="IQ50" s="68"/>
      <c r="IR50" s="85"/>
    </row>
    <row r="51" spans="1:254" ht="89.25" customHeight="1">
      <c r="A51" s="16">
        <v>16</v>
      </c>
      <c r="B51" s="17" t="s">
        <v>16</v>
      </c>
      <c r="C51" s="17" t="s">
        <v>248</v>
      </c>
      <c r="D51" s="32" t="s">
        <v>249</v>
      </c>
      <c r="E51" s="17" t="s">
        <v>250</v>
      </c>
      <c r="F51" s="24" t="s">
        <v>144</v>
      </c>
      <c r="G51" s="24" t="s">
        <v>145</v>
      </c>
      <c r="H51" s="25">
        <v>44317</v>
      </c>
      <c r="I51" s="23">
        <v>44531</v>
      </c>
      <c r="J51" s="273"/>
      <c r="K51" s="17">
        <v>340</v>
      </c>
      <c r="L51" s="17">
        <v>340</v>
      </c>
      <c r="M51" s="46"/>
      <c r="N51" s="17"/>
      <c r="O51" s="17"/>
      <c r="P51" s="17">
        <v>340</v>
      </c>
      <c r="Q51" s="17"/>
      <c r="R51" s="17"/>
      <c r="S51" s="17"/>
      <c r="T51" s="55">
        <v>663</v>
      </c>
      <c r="U51" s="55">
        <v>3561</v>
      </c>
      <c r="V51" s="55">
        <v>170</v>
      </c>
      <c r="W51" s="55">
        <v>811</v>
      </c>
      <c r="X51" s="55">
        <v>811</v>
      </c>
      <c r="Y51" s="54" t="s">
        <v>147</v>
      </c>
      <c r="Z51" s="67"/>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c r="EO51" s="68"/>
      <c r="EP51" s="68"/>
      <c r="EQ51" s="68"/>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FY51" s="68"/>
      <c r="FZ51" s="68"/>
      <c r="GA51" s="68"/>
      <c r="GB51" s="68"/>
      <c r="GC51" s="68"/>
      <c r="GD51" s="68"/>
      <c r="GE51" s="68"/>
      <c r="GF51" s="68"/>
      <c r="GG51" s="68"/>
      <c r="GH51" s="68"/>
      <c r="GI51" s="68"/>
      <c r="GJ51" s="68"/>
      <c r="GK51" s="68"/>
      <c r="GL51" s="68"/>
      <c r="GM51" s="68"/>
      <c r="GN51" s="68"/>
      <c r="GO51" s="68"/>
      <c r="GP51" s="68"/>
      <c r="GQ51" s="68"/>
      <c r="GR51" s="68"/>
      <c r="GS51" s="68"/>
      <c r="GT51" s="68"/>
      <c r="GU51" s="68"/>
      <c r="GV51" s="68"/>
      <c r="GW51" s="68"/>
      <c r="GX51" s="68"/>
      <c r="GY51" s="68"/>
      <c r="GZ51" s="68"/>
      <c r="HA51" s="68"/>
      <c r="HB51" s="68"/>
      <c r="HC51" s="68"/>
      <c r="HD51" s="68"/>
      <c r="HE51" s="68"/>
      <c r="HF51" s="68"/>
      <c r="HG51" s="68"/>
      <c r="HH51" s="68"/>
      <c r="HI51" s="68"/>
      <c r="HJ51" s="68"/>
      <c r="HK51" s="68"/>
      <c r="HL51" s="68"/>
      <c r="HM51" s="68"/>
      <c r="HN51" s="68"/>
      <c r="HO51" s="68"/>
      <c r="HP51" s="68"/>
      <c r="HQ51" s="68"/>
      <c r="HR51" s="68"/>
      <c r="HS51" s="68"/>
      <c r="HT51" s="68"/>
      <c r="HU51" s="68"/>
      <c r="HV51" s="68"/>
      <c r="HW51" s="68"/>
      <c r="HX51" s="68"/>
      <c r="HY51" s="68"/>
      <c r="HZ51" s="68"/>
      <c r="IA51" s="68"/>
      <c r="IB51" s="68"/>
      <c r="IC51" s="68"/>
      <c r="ID51" s="68"/>
      <c r="IE51" s="68"/>
      <c r="IF51" s="68"/>
      <c r="IG51" s="68"/>
      <c r="IH51" s="68"/>
      <c r="II51" s="68"/>
      <c r="IJ51" s="68"/>
      <c r="IK51" s="68"/>
      <c r="IL51" s="68"/>
      <c r="IM51" s="68"/>
      <c r="IN51" s="68"/>
      <c r="IO51" s="68"/>
      <c r="IP51" s="68"/>
      <c r="IQ51" s="68"/>
      <c r="IR51" s="85"/>
    </row>
    <row r="52" spans="1:254" ht="94.5" customHeight="1">
      <c r="A52" s="16">
        <v>17</v>
      </c>
      <c r="B52" s="17" t="s">
        <v>16</v>
      </c>
      <c r="C52" s="17" t="s">
        <v>251</v>
      </c>
      <c r="D52" s="32" t="s">
        <v>252</v>
      </c>
      <c r="E52" s="17" t="s">
        <v>253</v>
      </c>
      <c r="F52" s="24" t="s">
        <v>144</v>
      </c>
      <c r="G52" s="24" t="s">
        <v>145</v>
      </c>
      <c r="H52" s="25">
        <v>44317</v>
      </c>
      <c r="I52" s="23">
        <v>44531</v>
      </c>
      <c r="J52" s="273"/>
      <c r="K52" s="47">
        <v>465.97</v>
      </c>
      <c r="L52" s="47">
        <v>465.97</v>
      </c>
      <c r="M52" s="46"/>
      <c r="N52" s="17"/>
      <c r="O52" s="17"/>
      <c r="P52" s="47">
        <v>465.97</v>
      </c>
      <c r="Q52" s="17"/>
      <c r="R52" s="17"/>
      <c r="S52" s="17"/>
      <c r="T52" s="55">
        <v>1224</v>
      </c>
      <c r="U52" s="55">
        <v>5179</v>
      </c>
      <c r="V52" s="55">
        <v>283</v>
      </c>
      <c r="W52" s="55">
        <v>1098</v>
      </c>
      <c r="X52" s="55">
        <v>1098</v>
      </c>
      <c r="Y52" s="54" t="s">
        <v>147</v>
      </c>
      <c r="Z52" s="67"/>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c r="EO52" s="68"/>
      <c r="EP52" s="68"/>
      <c r="EQ52" s="68"/>
      <c r="ER52" s="68"/>
      <c r="ES52" s="68"/>
      <c r="ET52" s="68"/>
      <c r="EU52" s="68"/>
      <c r="EV52" s="68"/>
      <c r="EW52" s="68"/>
      <c r="EX52" s="68"/>
      <c r="EY52" s="68"/>
      <c r="EZ52" s="68"/>
      <c r="FA52" s="68"/>
      <c r="FB52" s="68"/>
      <c r="FC52" s="68"/>
      <c r="FD52" s="68"/>
      <c r="FE52" s="68"/>
      <c r="FF52" s="68"/>
      <c r="FG52" s="68"/>
      <c r="FH52" s="68"/>
      <c r="FI52" s="68"/>
      <c r="FJ52" s="68"/>
      <c r="FK52" s="68"/>
      <c r="FL52" s="68"/>
      <c r="FM52" s="68"/>
      <c r="FN52" s="68"/>
      <c r="FO52" s="68"/>
      <c r="FP52" s="68"/>
      <c r="FQ52" s="68"/>
      <c r="FR52" s="68"/>
      <c r="FS52" s="68"/>
      <c r="FT52" s="68"/>
      <c r="FU52" s="68"/>
      <c r="FV52" s="68"/>
      <c r="FW52" s="68"/>
      <c r="FX52" s="68"/>
      <c r="FY52" s="68"/>
      <c r="FZ52" s="68"/>
      <c r="GA52" s="68"/>
      <c r="GB52" s="68"/>
      <c r="GC52" s="68"/>
      <c r="GD52" s="68"/>
      <c r="GE52" s="68"/>
      <c r="GF52" s="68"/>
      <c r="GG52" s="68"/>
      <c r="GH52" s="68"/>
      <c r="GI52" s="68"/>
      <c r="GJ52" s="68"/>
      <c r="GK52" s="68"/>
      <c r="GL52" s="68"/>
      <c r="GM52" s="68"/>
      <c r="GN52" s="68"/>
      <c r="GO52" s="68"/>
      <c r="GP52" s="68"/>
      <c r="GQ52" s="68"/>
      <c r="GR52" s="68"/>
      <c r="GS52" s="68"/>
      <c r="GT52" s="68"/>
      <c r="GU52" s="68"/>
      <c r="GV52" s="68"/>
      <c r="GW52" s="68"/>
      <c r="GX52" s="68"/>
      <c r="GY52" s="68"/>
      <c r="GZ52" s="68"/>
      <c r="HA52" s="68"/>
      <c r="HB52" s="68"/>
      <c r="HC52" s="68"/>
      <c r="HD52" s="68"/>
      <c r="HE52" s="68"/>
      <c r="HF52" s="68"/>
      <c r="HG52" s="68"/>
      <c r="HH52" s="68"/>
      <c r="HI52" s="68"/>
      <c r="HJ52" s="68"/>
      <c r="HK52" s="68"/>
      <c r="HL52" s="68"/>
      <c r="HM52" s="68"/>
      <c r="HN52" s="68"/>
      <c r="HO52" s="68"/>
      <c r="HP52" s="68"/>
      <c r="HQ52" s="68"/>
      <c r="HR52" s="68"/>
      <c r="HS52" s="68"/>
      <c r="HT52" s="68"/>
      <c r="HU52" s="68"/>
      <c r="HV52" s="68"/>
      <c r="HW52" s="68"/>
      <c r="HX52" s="68"/>
      <c r="HY52" s="68"/>
      <c r="HZ52" s="68"/>
      <c r="IA52" s="68"/>
      <c r="IB52" s="68"/>
      <c r="IC52" s="68"/>
      <c r="ID52" s="68"/>
      <c r="IE52" s="68"/>
      <c r="IF52" s="68"/>
      <c r="IG52" s="68"/>
      <c r="IH52" s="68"/>
      <c r="II52" s="68"/>
      <c r="IJ52" s="68"/>
      <c r="IK52" s="68"/>
      <c r="IL52" s="68"/>
      <c r="IM52" s="68"/>
      <c r="IN52" s="68"/>
      <c r="IO52" s="68"/>
      <c r="IP52" s="68"/>
      <c r="IQ52" s="68"/>
      <c r="IR52" s="85"/>
    </row>
    <row r="53" spans="1:254" ht="55" customHeight="1">
      <c r="A53" s="302">
        <v>18</v>
      </c>
      <c r="B53" s="272" t="s">
        <v>16</v>
      </c>
      <c r="C53" s="272" t="s">
        <v>254</v>
      </c>
      <c r="D53" s="311" t="s">
        <v>255</v>
      </c>
      <c r="E53" s="272" t="s">
        <v>256</v>
      </c>
      <c r="F53" s="292" t="s">
        <v>144</v>
      </c>
      <c r="G53" s="292" t="s">
        <v>145</v>
      </c>
      <c r="H53" s="284">
        <v>44317</v>
      </c>
      <c r="I53" s="284">
        <v>44531</v>
      </c>
      <c r="J53" s="274"/>
      <c r="K53" s="17">
        <v>57.39</v>
      </c>
      <c r="L53" s="17">
        <v>57.39</v>
      </c>
      <c r="M53" s="46"/>
      <c r="N53" s="17"/>
      <c r="O53" s="17"/>
      <c r="P53" s="17">
        <v>57.39</v>
      </c>
      <c r="Q53" s="17"/>
      <c r="R53" s="17"/>
      <c r="S53" s="17"/>
      <c r="T53" s="277">
        <v>281</v>
      </c>
      <c r="U53" s="277">
        <v>1156</v>
      </c>
      <c r="V53" s="277">
        <v>72</v>
      </c>
      <c r="W53" s="277">
        <v>280</v>
      </c>
      <c r="X53" s="277">
        <v>280</v>
      </c>
      <c r="Y53" s="260" t="s">
        <v>147</v>
      </c>
      <c r="Z53" s="262"/>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c r="EO53" s="68"/>
      <c r="EP53" s="68"/>
      <c r="EQ53" s="68"/>
      <c r="ER53" s="68"/>
      <c r="ES53" s="68"/>
      <c r="ET53" s="68"/>
      <c r="EU53" s="68"/>
      <c r="EV53" s="68"/>
      <c r="EW53" s="68"/>
      <c r="EX53" s="68"/>
      <c r="EY53" s="68"/>
      <c r="EZ53" s="68"/>
      <c r="FA53" s="68"/>
      <c r="FB53" s="68"/>
      <c r="FC53" s="68"/>
      <c r="FD53" s="68"/>
      <c r="FE53" s="68"/>
      <c r="FF53" s="68"/>
      <c r="FG53" s="68"/>
      <c r="FH53" s="68"/>
      <c r="FI53" s="68"/>
      <c r="FJ53" s="68"/>
      <c r="FK53" s="68"/>
      <c r="FL53" s="68"/>
      <c r="FM53" s="68"/>
      <c r="FN53" s="68"/>
      <c r="FO53" s="68"/>
      <c r="FP53" s="68"/>
      <c r="FQ53" s="68"/>
      <c r="FR53" s="68"/>
      <c r="FS53" s="68"/>
      <c r="FT53" s="68"/>
      <c r="FU53" s="68"/>
      <c r="FV53" s="68"/>
      <c r="FW53" s="68"/>
      <c r="FX53" s="68"/>
      <c r="FY53" s="68"/>
      <c r="FZ53" s="68"/>
      <c r="GA53" s="68"/>
      <c r="GB53" s="68"/>
      <c r="GC53" s="68"/>
      <c r="GD53" s="68"/>
      <c r="GE53" s="68"/>
      <c r="GF53" s="68"/>
      <c r="GG53" s="68"/>
      <c r="GH53" s="68"/>
      <c r="GI53" s="68"/>
      <c r="GJ53" s="68"/>
      <c r="GK53" s="68"/>
      <c r="GL53" s="68"/>
      <c r="GM53" s="68"/>
      <c r="GN53" s="68"/>
      <c r="GO53" s="68"/>
      <c r="GP53" s="68"/>
      <c r="GQ53" s="68"/>
      <c r="GR53" s="68"/>
      <c r="GS53" s="68"/>
      <c r="GT53" s="68"/>
      <c r="GU53" s="68"/>
      <c r="GV53" s="68"/>
      <c r="GW53" s="68"/>
      <c r="GX53" s="68"/>
      <c r="GY53" s="68"/>
      <c r="GZ53" s="68"/>
      <c r="HA53" s="68"/>
      <c r="HB53" s="68"/>
      <c r="HC53" s="68"/>
      <c r="HD53" s="68"/>
      <c r="HE53" s="68"/>
      <c r="HF53" s="68"/>
      <c r="HG53" s="68"/>
      <c r="HH53" s="68"/>
      <c r="HI53" s="68"/>
      <c r="HJ53" s="68"/>
      <c r="HK53" s="68"/>
      <c r="HL53" s="68"/>
      <c r="HM53" s="68"/>
      <c r="HN53" s="68"/>
      <c r="HO53" s="68"/>
      <c r="HP53" s="68"/>
      <c r="HQ53" s="68"/>
      <c r="HR53" s="68"/>
      <c r="HS53" s="68"/>
      <c r="HT53" s="68"/>
      <c r="HU53" s="68"/>
      <c r="HV53" s="68"/>
      <c r="HW53" s="68"/>
      <c r="HX53" s="68"/>
      <c r="HY53" s="68"/>
      <c r="HZ53" s="68"/>
      <c r="IA53" s="68"/>
      <c r="IB53" s="68"/>
      <c r="IC53" s="68"/>
      <c r="ID53" s="68"/>
      <c r="IE53" s="68"/>
      <c r="IF53" s="68"/>
      <c r="IG53" s="68"/>
      <c r="IH53" s="68"/>
      <c r="II53" s="68"/>
      <c r="IJ53" s="68"/>
      <c r="IK53" s="68"/>
      <c r="IL53" s="68"/>
      <c r="IM53" s="68"/>
      <c r="IN53" s="68"/>
      <c r="IO53" s="68"/>
      <c r="IP53" s="68"/>
      <c r="IQ53" s="68"/>
      <c r="IR53" s="85"/>
      <c r="IS53" s="45"/>
      <c r="IT53" s="45"/>
    </row>
    <row r="54" spans="1:254" ht="69" customHeight="1">
      <c r="A54" s="303"/>
      <c r="B54" s="274"/>
      <c r="C54" s="274"/>
      <c r="D54" s="313"/>
      <c r="E54" s="274"/>
      <c r="F54" s="294"/>
      <c r="G54" s="294"/>
      <c r="H54" s="286"/>
      <c r="I54" s="285"/>
      <c r="J54" s="26" t="s">
        <v>257</v>
      </c>
      <c r="K54" s="17">
        <v>312.61</v>
      </c>
      <c r="L54" s="17">
        <v>312.61</v>
      </c>
      <c r="M54" s="46"/>
      <c r="N54" s="17"/>
      <c r="O54" s="17"/>
      <c r="P54" s="17">
        <v>312.61</v>
      </c>
      <c r="Q54" s="17"/>
      <c r="R54" s="17"/>
      <c r="S54" s="17"/>
      <c r="T54" s="278"/>
      <c r="U54" s="278"/>
      <c r="V54" s="278"/>
      <c r="W54" s="278"/>
      <c r="X54" s="278"/>
      <c r="Y54" s="261"/>
      <c r="Z54" s="263"/>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c r="EO54" s="68"/>
      <c r="EP54" s="68"/>
      <c r="EQ54" s="68"/>
      <c r="ER54" s="68"/>
      <c r="ES54" s="68"/>
      <c r="ET54" s="68"/>
      <c r="EU54" s="68"/>
      <c r="EV54" s="68"/>
      <c r="EW54" s="68"/>
      <c r="EX54" s="68"/>
      <c r="EY54" s="68"/>
      <c r="EZ54" s="68"/>
      <c r="FA54" s="68"/>
      <c r="FB54" s="68"/>
      <c r="FC54" s="68"/>
      <c r="FD54" s="68"/>
      <c r="FE54" s="68"/>
      <c r="FF54" s="68"/>
      <c r="FG54" s="68"/>
      <c r="FH54" s="68"/>
      <c r="FI54" s="68"/>
      <c r="FJ54" s="68"/>
      <c r="FK54" s="68"/>
      <c r="FL54" s="68"/>
      <c r="FM54" s="68"/>
      <c r="FN54" s="68"/>
      <c r="FO54" s="68"/>
      <c r="FP54" s="68"/>
      <c r="FQ54" s="68"/>
      <c r="FR54" s="68"/>
      <c r="FS54" s="68"/>
      <c r="FT54" s="68"/>
      <c r="FU54" s="68"/>
      <c r="FV54" s="68"/>
      <c r="FW54" s="68"/>
      <c r="FX54" s="68"/>
      <c r="FY54" s="68"/>
      <c r="FZ54" s="68"/>
      <c r="GA54" s="68"/>
      <c r="GB54" s="68"/>
      <c r="GC54" s="68"/>
      <c r="GD54" s="68"/>
      <c r="GE54" s="68"/>
      <c r="GF54" s="68"/>
      <c r="GG54" s="68"/>
      <c r="GH54" s="68"/>
      <c r="GI54" s="68"/>
      <c r="GJ54" s="68"/>
      <c r="GK54" s="68"/>
      <c r="GL54" s="68"/>
      <c r="GM54" s="68"/>
      <c r="GN54" s="68"/>
      <c r="GO54" s="68"/>
      <c r="GP54" s="68"/>
      <c r="GQ54" s="68"/>
      <c r="GR54" s="68"/>
      <c r="GS54" s="68"/>
      <c r="GT54" s="68"/>
      <c r="GU54" s="68"/>
      <c r="GV54" s="68"/>
      <c r="GW54" s="68"/>
      <c r="GX54" s="68"/>
      <c r="GY54" s="68"/>
      <c r="GZ54" s="68"/>
      <c r="HA54" s="68"/>
      <c r="HB54" s="68"/>
      <c r="HC54" s="68"/>
      <c r="HD54" s="68"/>
      <c r="HE54" s="68"/>
      <c r="HF54" s="68"/>
      <c r="HG54" s="68"/>
      <c r="HH54" s="68"/>
      <c r="HI54" s="68"/>
      <c r="HJ54" s="68"/>
      <c r="HK54" s="68"/>
      <c r="HL54" s="68"/>
      <c r="HM54" s="68"/>
      <c r="HN54" s="68"/>
      <c r="HO54" s="68"/>
      <c r="HP54" s="68"/>
      <c r="HQ54" s="68"/>
      <c r="HR54" s="68"/>
      <c r="HS54" s="68"/>
      <c r="HT54" s="68"/>
      <c r="HU54" s="68"/>
      <c r="HV54" s="68"/>
      <c r="HW54" s="68"/>
      <c r="HX54" s="68"/>
      <c r="HY54" s="68"/>
      <c r="HZ54" s="68"/>
      <c r="IA54" s="68"/>
      <c r="IB54" s="68"/>
      <c r="IC54" s="68"/>
      <c r="ID54" s="68"/>
      <c r="IE54" s="68"/>
      <c r="IF54" s="68"/>
      <c r="IG54" s="68"/>
      <c r="IH54" s="68"/>
      <c r="II54" s="68"/>
      <c r="IJ54" s="68"/>
      <c r="IK54" s="68"/>
      <c r="IL54" s="68"/>
      <c r="IM54" s="68"/>
      <c r="IN54" s="68"/>
      <c r="IO54" s="68"/>
      <c r="IP54" s="68"/>
      <c r="IQ54" s="68"/>
      <c r="IR54" s="85"/>
      <c r="IS54" s="45"/>
      <c r="IT54" s="45"/>
    </row>
    <row r="55" spans="1:254" ht="29" customHeight="1">
      <c r="A55" s="16"/>
      <c r="B55" s="299" t="s">
        <v>258</v>
      </c>
      <c r="C55" s="299"/>
      <c r="D55" s="24" t="s">
        <v>209</v>
      </c>
      <c r="E55" s="24"/>
      <c r="F55" s="24"/>
      <c r="G55" s="24"/>
      <c r="H55" s="33"/>
      <c r="I55" s="33"/>
      <c r="J55" s="24"/>
      <c r="K55" s="28">
        <f t="shared" ref="K55:P55" si="2">K56</f>
        <v>1347.5</v>
      </c>
      <c r="L55" s="28">
        <f t="shared" si="2"/>
        <v>1347.5</v>
      </c>
      <c r="M55" s="28">
        <f t="shared" si="2"/>
        <v>1072.71</v>
      </c>
      <c r="N55" s="28">
        <f t="shared" si="2"/>
        <v>0</v>
      </c>
      <c r="O55" s="28">
        <f t="shared" si="2"/>
        <v>0</v>
      </c>
      <c r="P55" s="28">
        <f t="shared" si="2"/>
        <v>274.79000000000002</v>
      </c>
      <c r="Q55" s="28">
        <v>0</v>
      </c>
      <c r="R55" s="28">
        <v>0</v>
      </c>
      <c r="S55" s="28">
        <v>0</v>
      </c>
      <c r="T55" s="57">
        <v>0</v>
      </c>
      <c r="U55" s="57">
        <v>3840</v>
      </c>
      <c r="V55" s="57">
        <v>0</v>
      </c>
      <c r="W55" s="57">
        <v>3840</v>
      </c>
      <c r="X55" s="57">
        <v>3840</v>
      </c>
      <c r="Y55" s="28"/>
      <c r="Z55" s="56"/>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9"/>
      <c r="HN55" s="79"/>
      <c r="HO55" s="79"/>
      <c r="HP55" s="79"/>
      <c r="HQ55" s="79"/>
      <c r="HR55" s="79"/>
      <c r="HS55" s="79"/>
      <c r="HT55" s="79"/>
      <c r="HU55" s="79"/>
      <c r="HV55" s="79"/>
      <c r="HW55" s="79"/>
      <c r="HX55" s="79"/>
      <c r="HY55" s="79"/>
      <c r="HZ55" s="79"/>
      <c r="IA55" s="79"/>
      <c r="IB55" s="79"/>
      <c r="IC55" s="79"/>
      <c r="ID55" s="79"/>
      <c r="IE55" s="79"/>
      <c r="IF55" s="79"/>
      <c r="IG55" s="79"/>
      <c r="IH55" s="79"/>
      <c r="II55" s="79"/>
      <c r="IJ55" s="79"/>
      <c r="IK55" s="79"/>
      <c r="IL55" s="79"/>
      <c r="IM55" s="79"/>
      <c r="IN55" s="79"/>
      <c r="IO55" s="79"/>
      <c r="IP55" s="79"/>
      <c r="IQ55" s="79"/>
      <c r="IR55" s="79"/>
      <c r="IS55" s="79"/>
      <c r="IT55" s="79"/>
    </row>
    <row r="56" spans="1:254" ht="117">
      <c r="A56" s="16">
        <v>1</v>
      </c>
      <c r="B56" s="24" t="s">
        <v>16</v>
      </c>
      <c r="C56" s="24" t="s">
        <v>259</v>
      </c>
      <c r="D56" s="24" t="s">
        <v>260</v>
      </c>
      <c r="E56" s="24" t="s">
        <v>261</v>
      </c>
      <c r="F56" s="24" t="s">
        <v>144</v>
      </c>
      <c r="G56" s="24" t="s">
        <v>145</v>
      </c>
      <c r="H56" s="33" t="s">
        <v>262</v>
      </c>
      <c r="I56" s="33">
        <v>44531</v>
      </c>
      <c r="J56" s="38" t="s">
        <v>263</v>
      </c>
      <c r="K56" s="24">
        <v>1347.5</v>
      </c>
      <c r="L56" s="24">
        <v>1347.5</v>
      </c>
      <c r="M56" s="24">
        <v>1072.71</v>
      </c>
      <c r="N56" s="24"/>
      <c r="O56" s="34"/>
      <c r="P56" s="34">
        <v>274.79000000000002</v>
      </c>
      <c r="Q56" s="34"/>
      <c r="R56" s="34"/>
      <c r="S56" s="56"/>
      <c r="T56" s="55"/>
      <c r="U56" s="55">
        <v>3850</v>
      </c>
      <c r="V56" s="55"/>
      <c r="W56" s="55">
        <v>3850</v>
      </c>
      <c r="X56" s="55">
        <v>3850</v>
      </c>
      <c r="Y56" s="54"/>
      <c r="Z56" s="56"/>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c r="EO56" s="71"/>
      <c r="EP56" s="71"/>
      <c r="EQ56" s="71"/>
      <c r="ER56" s="71"/>
      <c r="ES56" s="71"/>
      <c r="ET56" s="71"/>
      <c r="EU56" s="71"/>
      <c r="EV56" s="71"/>
      <c r="EW56" s="71"/>
      <c r="EX56" s="71"/>
      <c r="EY56" s="71"/>
      <c r="EZ56" s="71"/>
      <c r="FA56" s="71"/>
      <c r="FB56" s="71"/>
      <c r="FC56" s="71"/>
      <c r="FD56" s="71"/>
      <c r="FE56" s="71"/>
      <c r="FF56" s="71"/>
      <c r="FG56" s="71"/>
      <c r="FH56" s="71"/>
      <c r="FI56" s="71"/>
      <c r="FJ56" s="71"/>
      <c r="FK56" s="71"/>
      <c r="FL56" s="71"/>
      <c r="FM56" s="71"/>
      <c r="FN56" s="71"/>
      <c r="FO56" s="71"/>
      <c r="FP56" s="71"/>
      <c r="FQ56" s="71"/>
      <c r="FR56" s="71"/>
      <c r="FS56" s="71"/>
      <c r="FT56" s="71"/>
      <c r="FU56" s="71"/>
      <c r="FV56" s="71"/>
      <c r="FW56" s="71"/>
      <c r="FX56" s="71"/>
      <c r="FY56" s="71"/>
      <c r="FZ56" s="71"/>
      <c r="GA56" s="71"/>
      <c r="GB56" s="71"/>
      <c r="GC56" s="71"/>
      <c r="GD56" s="71"/>
      <c r="GE56" s="71"/>
      <c r="GF56" s="71"/>
      <c r="GG56" s="71"/>
      <c r="GH56" s="71"/>
      <c r="GI56" s="71"/>
      <c r="GJ56" s="71"/>
      <c r="GK56" s="71"/>
      <c r="GL56" s="71"/>
      <c r="GM56" s="71"/>
      <c r="GN56" s="71"/>
      <c r="GO56" s="71"/>
      <c r="GP56" s="71"/>
      <c r="GQ56" s="71"/>
      <c r="GR56" s="71"/>
      <c r="GS56" s="71"/>
      <c r="GT56" s="71"/>
      <c r="GU56" s="71"/>
      <c r="GV56" s="71"/>
      <c r="GW56" s="71"/>
      <c r="GX56" s="71"/>
      <c r="GY56" s="71"/>
      <c r="GZ56" s="71"/>
      <c r="HA56" s="71"/>
      <c r="HB56" s="71"/>
      <c r="HC56" s="71"/>
      <c r="HD56" s="71"/>
      <c r="HE56" s="71"/>
      <c r="HF56" s="71"/>
      <c r="HG56" s="71"/>
      <c r="HH56" s="71"/>
      <c r="HI56" s="71"/>
      <c r="HJ56" s="71"/>
      <c r="HK56" s="71"/>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row>
    <row r="57" spans="1:254" ht="27" customHeight="1">
      <c r="A57" s="34"/>
      <c r="B57" s="299" t="s">
        <v>264</v>
      </c>
      <c r="C57" s="299"/>
      <c r="D57" s="24" t="s">
        <v>209</v>
      </c>
      <c r="E57" s="24"/>
      <c r="F57" s="24"/>
      <c r="G57" s="24"/>
      <c r="H57" s="33"/>
      <c r="I57" s="33"/>
      <c r="J57" s="24"/>
      <c r="K57" s="28">
        <f t="shared" ref="K57:P57" si="3">K58+K59+K60</f>
        <v>237.54000000000002</v>
      </c>
      <c r="L57" s="28">
        <f t="shared" si="3"/>
        <v>237.54000000000002</v>
      </c>
      <c r="M57" s="28">
        <f t="shared" si="3"/>
        <v>132.02000000000001</v>
      </c>
      <c r="N57" s="28">
        <f t="shared" si="3"/>
        <v>0</v>
      </c>
      <c r="O57" s="28">
        <f t="shared" si="3"/>
        <v>0</v>
      </c>
      <c r="P57" s="28">
        <f t="shared" si="3"/>
        <v>105.52</v>
      </c>
      <c r="Q57" s="24">
        <v>0</v>
      </c>
      <c r="R57" s="24">
        <v>0</v>
      </c>
      <c r="S57" s="24">
        <v>0</v>
      </c>
      <c r="T57" s="30">
        <v>0</v>
      </c>
      <c r="U57" s="30">
        <v>7084</v>
      </c>
      <c r="V57" s="30">
        <v>0</v>
      </c>
      <c r="W57" s="30">
        <v>1320</v>
      </c>
      <c r="X57" s="30">
        <v>1320</v>
      </c>
      <c r="Y57" s="74"/>
      <c r="Z57" s="56"/>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73"/>
      <c r="EQ57" s="73"/>
      <c r="ER57" s="73"/>
      <c r="ES57" s="73"/>
      <c r="ET57" s="73"/>
      <c r="EU57" s="73"/>
      <c r="EV57" s="73"/>
      <c r="EW57" s="73"/>
      <c r="EX57" s="73"/>
      <c r="EY57" s="73"/>
      <c r="EZ57" s="73"/>
      <c r="FA57" s="73"/>
      <c r="FB57" s="73"/>
      <c r="FC57" s="73"/>
      <c r="FD57" s="73"/>
      <c r="FE57" s="73"/>
      <c r="FF57" s="73"/>
      <c r="FG57" s="73"/>
      <c r="FH57" s="73"/>
      <c r="FI57" s="73"/>
      <c r="FJ57" s="73"/>
      <c r="FK57" s="73"/>
      <c r="FL57" s="73"/>
      <c r="FM57" s="73"/>
      <c r="FN57" s="73"/>
      <c r="FO57" s="73"/>
      <c r="FP57" s="73"/>
      <c r="FQ57" s="73"/>
      <c r="FR57" s="73"/>
      <c r="FS57" s="73"/>
      <c r="FT57" s="73"/>
      <c r="FU57" s="73"/>
      <c r="FV57" s="73"/>
      <c r="FW57" s="73"/>
      <c r="FX57" s="73"/>
      <c r="FY57" s="73"/>
      <c r="FZ57" s="73"/>
      <c r="GA57" s="73"/>
      <c r="GB57" s="73"/>
      <c r="GC57" s="73"/>
      <c r="GD57" s="73"/>
      <c r="GE57" s="73"/>
      <c r="GF57" s="73"/>
      <c r="GG57" s="73"/>
      <c r="GH57" s="73"/>
      <c r="GI57" s="73"/>
      <c r="GJ57" s="73"/>
      <c r="GK57" s="73"/>
      <c r="GL57" s="73"/>
      <c r="GM57" s="73"/>
      <c r="GN57" s="73"/>
      <c r="GO57" s="73"/>
      <c r="GP57" s="73"/>
      <c r="GQ57" s="73"/>
      <c r="GR57" s="73"/>
      <c r="GS57" s="73"/>
      <c r="GT57" s="73"/>
      <c r="GU57" s="73"/>
      <c r="GV57" s="73"/>
      <c r="GW57" s="73"/>
      <c r="GX57" s="73"/>
      <c r="GY57" s="73"/>
      <c r="GZ57" s="73"/>
      <c r="HA57" s="73"/>
      <c r="HB57" s="73"/>
      <c r="HC57" s="73"/>
      <c r="HD57" s="73"/>
      <c r="HE57" s="73"/>
      <c r="HF57" s="73"/>
      <c r="HG57" s="73"/>
      <c r="HH57" s="73"/>
      <c r="HI57" s="73"/>
      <c r="HJ57" s="73"/>
      <c r="HK57" s="73"/>
      <c r="HL57" s="73"/>
      <c r="HM57" s="79"/>
      <c r="HN57" s="79"/>
      <c r="HO57" s="79"/>
      <c r="HP57" s="79"/>
      <c r="HQ57" s="79"/>
      <c r="HR57" s="79"/>
      <c r="HS57" s="79"/>
      <c r="HT57" s="79"/>
      <c r="HU57" s="79"/>
      <c r="HV57" s="79"/>
      <c r="HW57" s="79"/>
      <c r="HX57" s="79"/>
      <c r="HY57" s="79"/>
      <c r="HZ57" s="79"/>
      <c r="IA57" s="79"/>
      <c r="IB57" s="79"/>
      <c r="IC57" s="79"/>
      <c r="ID57" s="79"/>
      <c r="IE57" s="79"/>
      <c r="IF57" s="79"/>
      <c r="IG57" s="79"/>
      <c r="IH57" s="79"/>
      <c r="II57" s="79"/>
      <c r="IJ57" s="79"/>
      <c r="IK57" s="79"/>
      <c r="IL57" s="79"/>
      <c r="IM57" s="79"/>
      <c r="IN57" s="79"/>
      <c r="IO57" s="79"/>
      <c r="IP57" s="79"/>
      <c r="IQ57" s="79"/>
      <c r="IR57" s="79"/>
      <c r="IS57" s="79"/>
      <c r="IT57" s="79"/>
    </row>
    <row r="58" spans="1:254" ht="51" customHeight="1">
      <c r="A58" s="35">
        <v>1</v>
      </c>
      <c r="B58" s="24" t="s">
        <v>16</v>
      </c>
      <c r="C58" s="24" t="s">
        <v>265</v>
      </c>
      <c r="D58" s="24" t="s">
        <v>266</v>
      </c>
      <c r="E58" s="35" t="s">
        <v>266</v>
      </c>
      <c r="F58" s="24" t="s">
        <v>144</v>
      </c>
      <c r="G58" s="24" t="s">
        <v>145</v>
      </c>
      <c r="H58" s="31">
        <v>44197</v>
      </c>
      <c r="I58" s="31">
        <v>44228</v>
      </c>
      <c r="J58" s="24" t="s">
        <v>267</v>
      </c>
      <c r="K58" s="38">
        <v>132.02000000000001</v>
      </c>
      <c r="L58" s="38">
        <v>132.02000000000001</v>
      </c>
      <c r="M58" s="38">
        <v>132.02000000000001</v>
      </c>
      <c r="N58" s="38"/>
      <c r="O58" s="38"/>
      <c r="P58" s="38"/>
      <c r="Q58" s="38"/>
      <c r="R58" s="38"/>
      <c r="S58" s="56"/>
      <c r="T58" s="55"/>
      <c r="U58" s="55">
        <v>1250</v>
      </c>
      <c r="V58" s="55"/>
      <c r="W58" s="55"/>
      <c r="X58" s="55"/>
      <c r="Y58" s="54"/>
      <c r="Z58" s="75"/>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c r="EO58" s="71"/>
      <c r="EP58" s="71"/>
      <c r="EQ58" s="71"/>
      <c r="ER58" s="71"/>
      <c r="ES58" s="71"/>
      <c r="ET58" s="71"/>
      <c r="EU58" s="71"/>
      <c r="EV58" s="71"/>
      <c r="EW58" s="71"/>
      <c r="EX58" s="71"/>
      <c r="EY58" s="71"/>
      <c r="EZ58" s="71"/>
      <c r="FA58" s="71"/>
      <c r="FB58" s="71"/>
      <c r="FC58" s="71"/>
      <c r="FD58" s="71"/>
      <c r="FE58" s="71"/>
      <c r="FF58" s="71"/>
      <c r="FG58" s="71"/>
      <c r="FH58" s="71"/>
      <c r="FI58" s="71"/>
      <c r="FJ58" s="71"/>
      <c r="FK58" s="71"/>
      <c r="FL58" s="71"/>
      <c r="FM58" s="71"/>
      <c r="FN58" s="71"/>
      <c r="FO58" s="71"/>
      <c r="FP58" s="71"/>
      <c r="FQ58" s="71"/>
      <c r="FR58" s="71"/>
      <c r="FS58" s="71"/>
      <c r="FT58" s="71"/>
      <c r="FU58" s="71"/>
      <c r="FV58" s="71"/>
      <c r="FW58" s="71"/>
      <c r="FX58" s="71"/>
      <c r="FY58" s="71"/>
      <c r="FZ58" s="71"/>
      <c r="GA58" s="71"/>
      <c r="GB58" s="71"/>
      <c r="GC58" s="71"/>
      <c r="GD58" s="71"/>
      <c r="GE58" s="71"/>
      <c r="GF58" s="71"/>
      <c r="GG58" s="71"/>
      <c r="GH58" s="71"/>
      <c r="GI58" s="71"/>
      <c r="GJ58" s="71"/>
      <c r="GK58" s="71"/>
      <c r="GL58" s="71"/>
      <c r="GM58" s="71"/>
      <c r="GN58" s="71"/>
      <c r="GO58" s="71"/>
      <c r="GP58" s="71"/>
      <c r="GQ58" s="71"/>
      <c r="GR58" s="71"/>
      <c r="GS58" s="71"/>
      <c r="GT58" s="71"/>
      <c r="GU58" s="71"/>
      <c r="GV58" s="71"/>
      <c r="GW58" s="71"/>
      <c r="GX58" s="71"/>
      <c r="GY58" s="71"/>
      <c r="GZ58" s="71"/>
      <c r="HA58" s="71"/>
      <c r="HB58" s="71"/>
      <c r="HC58" s="71"/>
      <c r="HD58" s="71"/>
      <c r="HE58" s="71"/>
      <c r="HF58" s="71"/>
      <c r="HG58" s="71"/>
      <c r="HH58" s="71"/>
      <c r="HI58" s="71"/>
      <c r="HJ58" s="71"/>
      <c r="HK58" s="71"/>
      <c r="HL58" s="48"/>
      <c r="HM58" s="48"/>
      <c r="HN58" s="48"/>
      <c r="HO58" s="48"/>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row>
    <row r="59" spans="1:254" ht="51" customHeight="1">
      <c r="A59" s="35">
        <v>2</v>
      </c>
      <c r="B59" s="24" t="s">
        <v>16</v>
      </c>
      <c r="C59" s="24" t="s">
        <v>268</v>
      </c>
      <c r="D59" s="24" t="s">
        <v>269</v>
      </c>
      <c r="E59" s="20" t="s">
        <v>270</v>
      </c>
      <c r="F59" s="24" t="s">
        <v>144</v>
      </c>
      <c r="G59" s="24" t="s">
        <v>145</v>
      </c>
      <c r="H59" s="23">
        <v>44136</v>
      </c>
      <c r="I59" s="23">
        <v>44531</v>
      </c>
      <c r="J59" s="24" t="s">
        <v>217</v>
      </c>
      <c r="K59" s="38">
        <v>85.52</v>
      </c>
      <c r="L59" s="38">
        <v>85.52</v>
      </c>
      <c r="M59" s="48"/>
      <c r="N59" s="49"/>
      <c r="O59" s="38"/>
      <c r="P59" s="38">
        <v>85.52</v>
      </c>
      <c r="Q59" s="38"/>
      <c r="R59" s="38"/>
      <c r="S59" s="56"/>
      <c r="T59" s="55"/>
      <c r="U59" s="55">
        <v>5834</v>
      </c>
      <c r="V59" s="55"/>
      <c r="W59" s="55">
        <v>1320</v>
      </c>
      <c r="X59" s="55">
        <v>1320</v>
      </c>
      <c r="Y59" s="54"/>
      <c r="Z59" s="76" t="s">
        <v>271</v>
      </c>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c r="FB59" s="71"/>
      <c r="FC59" s="71"/>
      <c r="FD59" s="71"/>
      <c r="FE59" s="71"/>
      <c r="FF59" s="71"/>
      <c r="FG59" s="71"/>
      <c r="FH59" s="71"/>
      <c r="FI59" s="71"/>
      <c r="FJ59" s="71"/>
      <c r="FK59" s="71"/>
      <c r="FL59" s="71"/>
      <c r="FM59" s="71"/>
      <c r="FN59" s="71"/>
      <c r="FO59" s="71"/>
      <c r="FP59" s="71"/>
      <c r="FQ59" s="71"/>
      <c r="FR59" s="71"/>
      <c r="FS59" s="71"/>
      <c r="FT59" s="71"/>
      <c r="FU59" s="71"/>
      <c r="FV59" s="71"/>
      <c r="FW59" s="71"/>
      <c r="FX59" s="71"/>
      <c r="FY59" s="71"/>
      <c r="FZ59" s="71"/>
      <c r="GA59" s="71"/>
      <c r="GB59" s="71"/>
      <c r="GC59" s="71"/>
      <c r="GD59" s="71"/>
      <c r="GE59" s="71"/>
      <c r="GF59" s="71"/>
      <c r="GG59" s="71"/>
      <c r="GH59" s="71"/>
      <c r="GI59" s="71"/>
      <c r="GJ59" s="71"/>
      <c r="GK59" s="71"/>
      <c r="GL59" s="71"/>
      <c r="GM59" s="71"/>
      <c r="GN59" s="71"/>
      <c r="GO59" s="71"/>
      <c r="GP59" s="71"/>
      <c r="GQ59" s="71"/>
      <c r="GR59" s="71"/>
      <c r="GS59" s="71"/>
      <c r="GT59" s="71"/>
      <c r="GU59" s="71"/>
      <c r="GV59" s="71"/>
      <c r="GW59" s="71"/>
      <c r="GX59" s="71"/>
      <c r="GY59" s="71"/>
      <c r="GZ59" s="71"/>
      <c r="HA59" s="71"/>
      <c r="HB59" s="71"/>
      <c r="HC59" s="71"/>
      <c r="HD59" s="71"/>
      <c r="HE59" s="71"/>
      <c r="HF59" s="71"/>
      <c r="HG59" s="71"/>
      <c r="HH59" s="71"/>
      <c r="HI59" s="71"/>
      <c r="HJ59" s="71"/>
      <c r="HK59" s="71"/>
      <c r="HL59" s="48"/>
      <c r="HM59" s="48"/>
      <c r="HN59" s="48"/>
      <c r="HO59" s="48"/>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row>
    <row r="60" spans="1:254" ht="51" customHeight="1">
      <c r="A60" s="35">
        <v>3</v>
      </c>
      <c r="B60" s="24" t="s">
        <v>16</v>
      </c>
      <c r="C60" s="24" t="s">
        <v>272</v>
      </c>
      <c r="D60" s="24" t="s">
        <v>16</v>
      </c>
      <c r="E60" s="20" t="s">
        <v>273</v>
      </c>
      <c r="F60" s="24" t="s">
        <v>144</v>
      </c>
      <c r="G60" s="24" t="s">
        <v>145</v>
      </c>
      <c r="H60" s="23">
        <v>44256</v>
      </c>
      <c r="I60" s="23" t="s">
        <v>274</v>
      </c>
      <c r="J60" s="24" t="s">
        <v>257</v>
      </c>
      <c r="K60" s="38">
        <v>20</v>
      </c>
      <c r="L60" s="38">
        <v>20</v>
      </c>
      <c r="M60" s="50"/>
      <c r="N60" s="49"/>
      <c r="O60" s="38"/>
      <c r="P60" s="38">
        <v>20</v>
      </c>
      <c r="Q60" s="38"/>
      <c r="R60" s="38"/>
      <c r="S60" s="56"/>
      <c r="T60" s="55"/>
      <c r="U60" s="55">
        <v>6350</v>
      </c>
      <c r="V60" s="55"/>
      <c r="W60" s="55">
        <v>6350</v>
      </c>
      <c r="X60" s="55">
        <v>6350</v>
      </c>
      <c r="Y60" s="54"/>
      <c r="Z60" s="76"/>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48"/>
      <c r="HM60" s="48"/>
      <c r="HN60" s="48"/>
      <c r="HO60" s="48"/>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row>
    <row r="61" spans="1:254">
      <c r="A61" s="300" t="s">
        <v>275</v>
      </c>
      <c r="B61" s="300"/>
      <c r="C61" s="300"/>
      <c r="D61" s="300"/>
      <c r="E61" s="300"/>
      <c r="F61" s="300"/>
      <c r="G61" s="300"/>
      <c r="H61" s="301"/>
      <c r="I61" s="301"/>
      <c r="J61" s="51"/>
      <c r="K61" s="52">
        <v>12788.41</v>
      </c>
      <c r="L61" s="52">
        <v>12788.41</v>
      </c>
      <c r="M61" s="52">
        <v>9069.27</v>
      </c>
      <c r="N61" s="52">
        <v>1961.74</v>
      </c>
      <c r="O61" s="52">
        <v>0</v>
      </c>
      <c r="P61" s="52">
        <v>1757.4</v>
      </c>
      <c r="Q61" s="52">
        <v>0</v>
      </c>
      <c r="R61" s="52">
        <v>0</v>
      </c>
      <c r="S61" s="52">
        <v>263</v>
      </c>
      <c r="T61" s="58">
        <v>6818</v>
      </c>
      <c r="U61" s="58">
        <v>42198</v>
      </c>
      <c r="V61" s="58">
        <v>1803</v>
      </c>
      <c r="W61" s="58">
        <v>12716</v>
      </c>
      <c r="X61" s="58">
        <v>12716</v>
      </c>
      <c r="Y61" s="52"/>
      <c r="Z61" s="77"/>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c r="GH61" s="78"/>
      <c r="GI61" s="78"/>
      <c r="GJ61" s="78"/>
      <c r="GK61" s="78"/>
      <c r="GL61" s="78"/>
      <c r="GM61" s="78"/>
      <c r="GN61" s="78"/>
      <c r="GO61" s="78"/>
      <c r="GP61" s="78"/>
      <c r="GQ61" s="78"/>
      <c r="GR61" s="78"/>
      <c r="GS61" s="78"/>
      <c r="GT61" s="78"/>
      <c r="GU61" s="78"/>
      <c r="GV61" s="78"/>
      <c r="GW61" s="78"/>
      <c r="GX61" s="78"/>
      <c r="GY61" s="78"/>
      <c r="GZ61" s="78"/>
      <c r="HA61" s="78"/>
      <c r="HB61" s="78"/>
      <c r="HC61" s="78"/>
      <c r="HD61" s="78"/>
      <c r="HE61" s="78"/>
      <c r="HF61" s="78"/>
      <c r="HG61" s="78"/>
      <c r="HH61" s="78"/>
      <c r="HI61" s="78"/>
      <c r="HJ61" s="78"/>
      <c r="HK61" s="78"/>
      <c r="HL61" s="78"/>
      <c r="HM61" s="78"/>
      <c r="HN61" s="78"/>
      <c r="HO61" s="78"/>
      <c r="HP61" s="78"/>
      <c r="HQ61" s="78"/>
      <c r="HR61" s="78"/>
      <c r="HS61" s="78"/>
      <c r="HT61" s="78"/>
      <c r="HU61" s="78"/>
      <c r="HV61" s="78"/>
      <c r="HW61" s="78"/>
      <c r="HX61" s="78"/>
      <c r="HY61" s="78"/>
      <c r="HZ61" s="78"/>
      <c r="IA61" s="78"/>
      <c r="IB61" s="78"/>
      <c r="IC61" s="78"/>
      <c r="ID61" s="78"/>
      <c r="IE61" s="78"/>
      <c r="IF61" s="78"/>
      <c r="IG61" s="78"/>
      <c r="IH61" s="78"/>
      <c r="II61" s="78"/>
      <c r="IJ61" s="78"/>
      <c r="IK61" s="78"/>
      <c r="IL61" s="78"/>
      <c r="IM61" s="78"/>
      <c r="IN61" s="78"/>
      <c r="IO61" s="78"/>
      <c r="IP61" s="78"/>
      <c r="IQ61" s="78"/>
      <c r="IR61" s="78"/>
      <c r="IS61" s="86"/>
      <c r="IT61" s="87"/>
    </row>
    <row r="62" spans="1:254" ht="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row>
    <row r="63" spans="1:254" ht="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row>
    <row r="64" spans="1:254" ht="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row>
    <row r="65" spans="1:254" ht="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row>
    <row r="66" spans="1:254" ht="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row>
    <row r="67" spans="1:254" ht="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row>
  </sheetData>
  <mergeCells count="94">
    <mergeCell ref="A1:B1"/>
    <mergeCell ref="A2:Z2"/>
    <mergeCell ref="A3:Y3"/>
    <mergeCell ref="J4:K4"/>
    <mergeCell ref="L4:R4"/>
    <mergeCell ref="V4:X4"/>
    <mergeCell ref="E4:E5"/>
    <mergeCell ref="G4:G5"/>
    <mergeCell ref="I4:I5"/>
    <mergeCell ref="Z4:Z5"/>
    <mergeCell ref="A6:B6"/>
    <mergeCell ref="A7:B7"/>
    <mergeCell ref="A8:D8"/>
    <mergeCell ref="B32:C32"/>
    <mergeCell ref="B55:C55"/>
    <mergeCell ref="D34:D36"/>
    <mergeCell ref="D53:D54"/>
    <mergeCell ref="B57:C57"/>
    <mergeCell ref="A61:I61"/>
    <mergeCell ref="A4:A5"/>
    <mergeCell ref="A24:A25"/>
    <mergeCell ref="A34:A36"/>
    <mergeCell ref="A53:A54"/>
    <mergeCell ref="B4:B5"/>
    <mergeCell ref="B24:B25"/>
    <mergeCell ref="B34:B36"/>
    <mergeCell ref="B53:B54"/>
    <mergeCell ref="C4:C5"/>
    <mergeCell ref="C24:C25"/>
    <mergeCell ref="C34:C36"/>
    <mergeCell ref="C53:C54"/>
    <mergeCell ref="D4:D5"/>
    <mergeCell ref="D24:D25"/>
    <mergeCell ref="E24:E25"/>
    <mergeCell ref="E34:E36"/>
    <mergeCell ref="E53:E54"/>
    <mergeCell ref="F4:F5"/>
    <mergeCell ref="F24:F25"/>
    <mergeCell ref="F34:F36"/>
    <mergeCell ref="F53:F54"/>
    <mergeCell ref="G24:G25"/>
    <mergeCell ref="G34:G36"/>
    <mergeCell ref="G53:G54"/>
    <mergeCell ref="H4:H5"/>
    <mergeCell ref="H24:H25"/>
    <mergeCell ref="H34:H36"/>
    <mergeCell ref="H53:H54"/>
    <mergeCell ref="I24:I25"/>
    <mergeCell ref="I34:I36"/>
    <mergeCell ref="I53:I54"/>
    <mergeCell ref="J9:J24"/>
    <mergeCell ref="J25:J31"/>
    <mergeCell ref="J33:J34"/>
    <mergeCell ref="J36:J48"/>
    <mergeCell ref="K34:K36"/>
    <mergeCell ref="L34:L36"/>
    <mergeCell ref="S4:S5"/>
    <mergeCell ref="S24:S25"/>
    <mergeCell ref="T4:T5"/>
    <mergeCell ref="T24:T25"/>
    <mergeCell ref="T53:T54"/>
    <mergeCell ref="U4:U5"/>
    <mergeCell ref="U24:U25"/>
    <mergeCell ref="U53:U54"/>
    <mergeCell ref="V24:V25"/>
    <mergeCell ref="V53:V54"/>
    <mergeCell ref="V48:V49"/>
    <mergeCell ref="Y4:Y5"/>
    <mergeCell ref="Y24:Y25"/>
    <mergeCell ref="Y53:Y54"/>
    <mergeCell ref="W48:W49"/>
    <mergeCell ref="X48:X49"/>
    <mergeCell ref="Y48:Y49"/>
    <mergeCell ref="U48:U49"/>
    <mergeCell ref="W24:W25"/>
    <mergeCell ref="W53:W54"/>
    <mergeCell ref="X24:X25"/>
    <mergeCell ref="X53:X54"/>
    <mergeCell ref="Z48:Z49"/>
    <mergeCell ref="Z24:Z25"/>
    <mergeCell ref="Z53:Z54"/>
    <mergeCell ref="A48:A49"/>
    <mergeCell ref="B48:B49"/>
    <mergeCell ref="C48:C49"/>
    <mergeCell ref="D48:D49"/>
    <mergeCell ref="E48:E49"/>
    <mergeCell ref="F48:F49"/>
    <mergeCell ref="G48:G49"/>
    <mergeCell ref="H48:H49"/>
    <mergeCell ref="I48:I49"/>
    <mergeCell ref="J49:J53"/>
    <mergeCell ref="K48:K49"/>
    <mergeCell ref="L48:L49"/>
    <mergeCell ref="T48:T49"/>
  </mergeCells>
  <phoneticPr fontId="15" type="noConversion"/>
  <pageMargins left="0.69930555555555596" right="0.69930555555555596" top="0.75" bottom="0.75" header="0.3" footer="0.3"/>
  <pageSetup paperSize="9" scale="46" fitToHeight="0" orientation="landscape"/>
</worksheet>
</file>

<file path=xl/worksheets/sheet4.xml><?xml version="1.0" encoding="utf-8"?>
<worksheet xmlns="http://schemas.openxmlformats.org/spreadsheetml/2006/main" xmlns:r="http://schemas.openxmlformats.org/officeDocument/2006/relationships">
  <dimension ref="A1:Z17"/>
  <sheetViews>
    <sheetView workbookViewId="0">
      <selection activeCell="E24" sqref="E24"/>
    </sheetView>
  </sheetViews>
  <sheetFormatPr defaultColWidth="9" defaultRowHeight="14"/>
  <cols>
    <col min="22" max="22" width="11.90625" customWidth="1"/>
  </cols>
  <sheetData>
    <row r="1" spans="1:26" ht="15">
      <c r="A1" s="1" t="s">
        <v>276</v>
      </c>
      <c r="B1" s="2"/>
      <c r="C1" s="2"/>
      <c r="D1" s="2"/>
      <c r="E1" s="2"/>
      <c r="F1" s="2"/>
      <c r="G1" s="2"/>
      <c r="H1" s="2"/>
      <c r="I1" s="2"/>
      <c r="J1" s="2"/>
      <c r="K1" s="2"/>
      <c r="L1" s="2"/>
      <c r="M1" s="2"/>
      <c r="N1" s="2"/>
      <c r="O1" s="2"/>
      <c r="P1" s="2"/>
      <c r="Q1" s="2"/>
      <c r="R1" s="2"/>
      <c r="S1" s="2"/>
      <c r="T1" s="2"/>
      <c r="U1" s="2"/>
      <c r="V1" s="2"/>
      <c r="W1" s="2"/>
      <c r="X1" s="2"/>
      <c r="Y1" s="2"/>
      <c r="Z1" s="2"/>
    </row>
    <row r="2" spans="1:26" ht="23">
      <c r="A2" s="2"/>
      <c r="B2" s="322" t="s">
        <v>277</v>
      </c>
      <c r="C2" s="323"/>
      <c r="D2" s="323"/>
      <c r="E2" s="323"/>
      <c r="F2" s="323"/>
      <c r="G2" s="323"/>
      <c r="H2" s="323"/>
      <c r="I2" s="323"/>
      <c r="J2" s="323"/>
      <c r="K2" s="323"/>
      <c r="L2" s="323"/>
      <c r="M2" s="323"/>
      <c r="N2" s="323"/>
      <c r="O2" s="323"/>
      <c r="P2" s="323"/>
      <c r="Q2" s="323"/>
      <c r="R2" s="323"/>
      <c r="S2" s="323"/>
      <c r="T2" s="323"/>
      <c r="U2" s="323"/>
      <c r="V2" s="323"/>
      <c r="W2" s="323"/>
      <c r="X2" s="323"/>
      <c r="Y2" s="323"/>
      <c r="Z2" s="323"/>
    </row>
    <row r="3" spans="1:26" ht="17.5">
      <c r="A3" s="324" t="s">
        <v>278</v>
      </c>
      <c r="B3" s="324"/>
      <c r="C3" s="324"/>
      <c r="D3" s="324"/>
      <c r="E3" s="324"/>
      <c r="F3" s="324"/>
      <c r="G3" s="324"/>
      <c r="H3" s="324"/>
      <c r="I3" s="324"/>
      <c r="J3" s="324"/>
      <c r="K3" s="324"/>
      <c r="L3" s="324"/>
      <c r="M3" s="8"/>
      <c r="N3" s="9"/>
      <c r="O3" s="9"/>
      <c r="P3" s="9"/>
      <c r="Q3" s="9"/>
      <c r="R3" s="9"/>
      <c r="S3" s="9"/>
      <c r="T3" s="9"/>
      <c r="U3" s="9"/>
      <c r="V3" s="324" t="s">
        <v>279</v>
      </c>
      <c r="W3" s="324"/>
      <c r="X3" s="324"/>
      <c r="Y3" s="324"/>
      <c r="Z3" s="324"/>
    </row>
    <row r="4" spans="1:26" ht="18.75" customHeight="1">
      <c r="A4" s="320" t="s">
        <v>3</v>
      </c>
      <c r="B4" s="320" t="s">
        <v>280</v>
      </c>
      <c r="C4" s="320" t="s">
        <v>281</v>
      </c>
      <c r="D4" s="320"/>
      <c r="E4" s="320"/>
      <c r="F4" s="320"/>
      <c r="G4" s="320"/>
      <c r="H4" s="320"/>
      <c r="I4" s="320"/>
      <c r="J4" s="320"/>
      <c r="K4" s="320" t="s">
        <v>282</v>
      </c>
      <c r="L4" s="320"/>
      <c r="M4" s="320"/>
      <c r="N4" s="320"/>
      <c r="O4" s="320"/>
      <c r="P4" s="320"/>
      <c r="Q4" s="320"/>
      <c r="R4" s="320"/>
      <c r="S4" s="320"/>
      <c r="T4" s="320"/>
      <c r="U4" s="320"/>
      <c r="V4" s="320"/>
      <c r="W4" s="320"/>
      <c r="X4" s="320"/>
      <c r="Y4" s="320"/>
      <c r="Z4" s="320"/>
    </row>
    <row r="5" spans="1:26" ht="18.75" customHeight="1">
      <c r="A5" s="320"/>
      <c r="B5" s="320"/>
      <c r="C5" s="320" t="s">
        <v>283</v>
      </c>
      <c r="D5" s="320" t="s">
        <v>284</v>
      </c>
      <c r="E5" s="320" t="s">
        <v>285</v>
      </c>
      <c r="F5" s="320" t="s">
        <v>286</v>
      </c>
      <c r="G5" s="320" t="s">
        <v>287</v>
      </c>
      <c r="H5" s="320" t="s">
        <v>288</v>
      </c>
      <c r="I5" s="320" t="s">
        <v>289</v>
      </c>
      <c r="J5" s="320" t="s">
        <v>290</v>
      </c>
      <c r="K5" s="320" t="s">
        <v>291</v>
      </c>
      <c r="L5" s="320" t="s">
        <v>292</v>
      </c>
      <c r="M5" s="320"/>
      <c r="N5" s="320"/>
      <c r="O5" s="320"/>
      <c r="P5" s="320"/>
      <c r="Q5" s="320" t="s">
        <v>293</v>
      </c>
      <c r="R5" s="320"/>
      <c r="S5" s="320"/>
      <c r="T5" s="320"/>
      <c r="U5" s="320"/>
      <c r="V5" s="320" t="s">
        <v>294</v>
      </c>
      <c r="W5" s="320"/>
      <c r="X5" s="320"/>
      <c r="Y5" s="320"/>
      <c r="Z5" s="320"/>
    </row>
    <row r="6" spans="1:26" ht="18.75" customHeight="1">
      <c r="A6" s="320"/>
      <c r="B6" s="320"/>
      <c r="C6" s="320"/>
      <c r="D6" s="320"/>
      <c r="E6" s="320"/>
      <c r="F6" s="320"/>
      <c r="G6" s="320"/>
      <c r="H6" s="320"/>
      <c r="I6" s="320"/>
      <c r="J6" s="320"/>
      <c r="K6" s="320"/>
      <c r="L6" s="320" t="s">
        <v>209</v>
      </c>
      <c r="M6" s="320" t="s">
        <v>295</v>
      </c>
      <c r="N6" s="320" t="s">
        <v>296</v>
      </c>
      <c r="O6" s="320" t="s">
        <v>297</v>
      </c>
      <c r="P6" s="320" t="s">
        <v>298</v>
      </c>
      <c r="Q6" s="320" t="s">
        <v>209</v>
      </c>
      <c r="R6" s="320" t="s">
        <v>295</v>
      </c>
      <c r="S6" s="320" t="s">
        <v>296</v>
      </c>
      <c r="T6" s="320" t="s">
        <v>297</v>
      </c>
      <c r="U6" s="320" t="s">
        <v>298</v>
      </c>
      <c r="V6" s="320" t="s">
        <v>209</v>
      </c>
      <c r="W6" s="320" t="s">
        <v>295</v>
      </c>
      <c r="X6" s="320" t="s">
        <v>296</v>
      </c>
      <c r="Y6" s="320" t="s">
        <v>297</v>
      </c>
      <c r="Z6" s="320" t="s">
        <v>298</v>
      </c>
    </row>
    <row r="7" spans="1:26" ht="18.75" customHeight="1">
      <c r="A7" s="320"/>
      <c r="B7" s="320"/>
      <c r="C7" s="320"/>
      <c r="D7" s="320"/>
      <c r="E7" s="320"/>
      <c r="F7" s="320"/>
      <c r="G7" s="320"/>
      <c r="H7" s="320"/>
      <c r="I7" s="320"/>
      <c r="J7" s="320"/>
      <c r="K7" s="320"/>
      <c r="L7" s="320"/>
      <c r="M7" s="320"/>
      <c r="N7" s="320"/>
      <c r="O7" s="320"/>
      <c r="P7" s="320"/>
      <c r="Q7" s="320"/>
      <c r="R7" s="320"/>
      <c r="S7" s="320"/>
      <c r="T7" s="320"/>
      <c r="U7" s="320"/>
      <c r="V7" s="320"/>
      <c r="W7" s="320"/>
      <c r="X7" s="320"/>
      <c r="Y7" s="320"/>
      <c r="Z7" s="320"/>
    </row>
    <row r="8" spans="1:26">
      <c r="A8" s="4">
        <v>1</v>
      </c>
      <c r="B8" s="4" t="s">
        <v>16</v>
      </c>
      <c r="C8" s="4">
        <v>25214</v>
      </c>
      <c r="D8" s="5">
        <v>6350</v>
      </c>
      <c r="E8" s="5">
        <v>96</v>
      </c>
      <c r="F8" s="6">
        <v>0</v>
      </c>
      <c r="G8" s="4" t="s">
        <v>299</v>
      </c>
      <c r="H8" s="4">
        <v>2018</v>
      </c>
      <c r="I8" s="4">
        <v>2021.3</v>
      </c>
      <c r="J8" s="4"/>
      <c r="K8" s="4">
        <v>7399.82</v>
      </c>
      <c r="L8" s="4">
        <v>20225.37</v>
      </c>
      <c r="M8" s="4">
        <v>7399.82</v>
      </c>
      <c r="N8" s="4">
        <v>10335.549999999999</v>
      </c>
      <c r="O8" s="4">
        <v>1390</v>
      </c>
      <c r="P8" s="4">
        <v>1100</v>
      </c>
      <c r="Q8" s="4">
        <f>R8+S8+T8+U8</f>
        <v>24389.96</v>
      </c>
      <c r="R8" s="4">
        <v>20670.82</v>
      </c>
      <c r="S8" s="4">
        <v>1961.74</v>
      </c>
      <c r="T8" s="4">
        <v>0</v>
      </c>
      <c r="U8" s="4">
        <v>1757.4</v>
      </c>
      <c r="V8" s="4">
        <v>12788.41</v>
      </c>
      <c r="W8" s="4">
        <v>9069.27</v>
      </c>
      <c r="X8" s="4">
        <v>1961.74</v>
      </c>
      <c r="Y8" s="4">
        <v>0</v>
      </c>
      <c r="Z8" s="4">
        <v>1757.4</v>
      </c>
    </row>
    <row r="9" spans="1:26" ht="17.5">
      <c r="A9" s="3">
        <v>2</v>
      </c>
      <c r="B9" s="3"/>
      <c r="C9" s="3"/>
      <c r="D9" s="3"/>
      <c r="E9" s="3"/>
      <c r="F9" s="7"/>
      <c r="G9" s="3"/>
      <c r="H9" s="3"/>
      <c r="I9" s="3"/>
      <c r="J9" s="3"/>
      <c r="K9" s="3"/>
      <c r="L9" s="3"/>
      <c r="M9" s="3"/>
      <c r="N9" s="3"/>
      <c r="O9" s="3"/>
      <c r="P9" s="3"/>
      <c r="Q9" s="10"/>
      <c r="R9" s="10"/>
      <c r="S9" s="10"/>
      <c r="T9" s="10"/>
      <c r="U9" s="10"/>
      <c r="V9" s="3"/>
      <c r="W9" s="3"/>
      <c r="X9" s="3"/>
      <c r="Y9" s="3"/>
      <c r="Z9" s="3"/>
    </row>
    <row r="10" spans="1:26" ht="17.5">
      <c r="A10" s="3">
        <v>3</v>
      </c>
      <c r="B10" s="3"/>
      <c r="C10" s="3"/>
      <c r="D10" s="3"/>
      <c r="E10" s="3"/>
      <c r="F10" s="3"/>
      <c r="G10" s="3"/>
      <c r="H10" s="3"/>
      <c r="I10" s="3"/>
      <c r="J10" s="3"/>
      <c r="K10" s="3"/>
      <c r="L10" s="3"/>
      <c r="M10" s="3"/>
      <c r="N10" s="3"/>
      <c r="O10" s="3"/>
      <c r="P10" s="3"/>
      <c r="Q10" s="3"/>
      <c r="R10" s="3"/>
      <c r="S10" s="3"/>
      <c r="T10" s="3"/>
      <c r="U10" s="3"/>
      <c r="V10" s="3"/>
      <c r="W10" s="3"/>
      <c r="X10" s="3"/>
      <c r="Y10" s="3"/>
      <c r="Z10" s="3"/>
    </row>
    <row r="11" spans="1:26" ht="17.5">
      <c r="A11" s="3">
        <v>4</v>
      </c>
      <c r="B11" s="3"/>
      <c r="C11" s="3"/>
      <c r="D11" s="3"/>
      <c r="E11" s="3"/>
      <c r="F11" s="3"/>
      <c r="G11" s="3"/>
      <c r="H11" s="3"/>
      <c r="I11" s="3"/>
      <c r="J11" s="3"/>
      <c r="K11" s="3"/>
      <c r="L11" s="3"/>
      <c r="M11" s="3"/>
      <c r="N11" s="3"/>
      <c r="O11" s="3"/>
      <c r="P11" s="3"/>
      <c r="Q11" s="3"/>
      <c r="R11" s="3"/>
      <c r="S11" s="3"/>
      <c r="T11" s="3"/>
      <c r="U11" s="3"/>
      <c r="V11" s="3"/>
      <c r="W11" s="3"/>
      <c r="X11" s="3"/>
      <c r="Y11" s="3"/>
      <c r="Z11" s="3"/>
    </row>
    <row r="12" spans="1:26" ht="17.5">
      <c r="A12" s="3">
        <v>5</v>
      </c>
      <c r="B12" s="3"/>
      <c r="C12" s="3"/>
      <c r="D12" s="3"/>
      <c r="E12" s="3"/>
      <c r="F12" s="3"/>
      <c r="G12" s="3"/>
      <c r="H12" s="3"/>
      <c r="I12" s="3"/>
      <c r="J12" s="3"/>
      <c r="K12" s="3"/>
      <c r="L12" s="3"/>
      <c r="M12" s="3"/>
      <c r="N12" s="3"/>
      <c r="O12" s="3"/>
      <c r="P12" s="3"/>
      <c r="Q12" s="3"/>
      <c r="R12" s="3"/>
      <c r="S12" s="3"/>
      <c r="T12" s="3"/>
      <c r="U12" s="3"/>
      <c r="V12" s="3"/>
      <c r="W12" s="3"/>
      <c r="X12" s="3"/>
      <c r="Y12" s="3"/>
      <c r="Z12" s="3"/>
    </row>
    <row r="13" spans="1:26" ht="17.5">
      <c r="A13" s="3">
        <v>6</v>
      </c>
      <c r="B13" s="3"/>
      <c r="C13" s="3"/>
      <c r="D13" s="3"/>
      <c r="E13" s="3"/>
      <c r="F13" s="3"/>
      <c r="G13" s="3"/>
      <c r="H13" s="3"/>
      <c r="I13" s="3"/>
      <c r="J13" s="3"/>
      <c r="K13" s="3"/>
      <c r="L13" s="3"/>
      <c r="M13" s="3"/>
      <c r="N13" s="3"/>
      <c r="O13" s="3"/>
      <c r="P13" s="3"/>
      <c r="Q13" s="3"/>
      <c r="R13" s="3"/>
      <c r="S13" s="3"/>
      <c r="T13" s="3"/>
      <c r="U13" s="3"/>
      <c r="V13" s="3"/>
      <c r="W13" s="3"/>
      <c r="X13" s="3"/>
      <c r="Y13" s="3"/>
      <c r="Z13" s="3"/>
    </row>
    <row r="14" spans="1:26" ht="17.5">
      <c r="A14" s="3">
        <v>7</v>
      </c>
      <c r="B14" s="3"/>
      <c r="C14" s="3"/>
      <c r="D14" s="3"/>
      <c r="E14" s="3"/>
      <c r="F14" s="3"/>
      <c r="G14" s="3"/>
      <c r="H14" s="3"/>
      <c r="I14" s="3"/>
      <c r="J14" s="3"/>
      <c r="K14" s="3"/>
      <c r="L14" s="3"/>
      <c r="M14" s="3"/>
      <c r="N14" s="3"/>
      <c r="O14" s="3"/>
      <c r="P14" s="3"/>
      <c r="Q14" s="3"/>
      <c r="R14" s="3"/>
      <c r="S14" s="3"/>
      <c r="T14" s="3"/>
      <c r="U14" s="3"/>
      <c r="V14" s="3"/>
      <c r="W14" s="3"/>
      <c r="X14" s="3"/>
      <c r="Y14" s="3"/>
      <c r="Z14" s="3"/>
    </row>
    <row r="15" spans="1:26" ht="17.5">
      <c r="A15" s="3">
        <v>8</v>
      </c>
      <c r="B15" s="3"/>
      <c r="C15" s="3"/>
      <c r="D15" s="3"/>
      <c r="E15" s="3"/>
      <c r="F15" s="3"/>
      <c r="G15" s="3"/>
      <c r="H15" s="3"/>
      <c r="I15" s="3"/>
      <c r="J15" s="3"/>
      <c r="K15" s="3"/>
      <c r="L15" s="3"/>
      <c r="M15" s="3"/>
      <c r="N15" s="3"/>
      <c r="O15" s="3"/>
      <c r="P15" s="3"/>
      <c r="Q15" s="3"/>
      <c r="R15" s="3"/>
      <c r="S15" s="3"/>
      <c r="T15" s="3"/>
      <c r="U15" s="3"/>
      <c r="V15" s="3"/>
      <c r="W15" s="3"/>
      <c r="X15" s="3"/>
      <c r="Y15" s="3"/>
      <c r="Z15" s="3"/>
    </row>
    <row r="16" spans="1:26" ht="17.5">
      <c r="A16" s="3">
        <v>9</v>
      </c>
      <c r="B16" s="3"/>
      <c r="C16" s="3"/>
      <c r="D16" s="3"/>
      <c r="E16" s="3"/>
      <c r="F16" s="3"/>
      <c r="G16" s="3"/>
      <c r="H16" s="3"/>
      <c r="I16" s="3"/>
      <c r="J16" s="3"/>
      <c r="K16" s="3"/>
      <c r="L16" s="3"/>
      <c r="M16" s="3"/>
      <c r="N16" s="3"/>
      <c r="O16" s="3"/>
      <c r="P16" s="3"/>
      <c r="Q16" s="3"/>
      <c r="R16" s="3"/>
      <c r="S16" s="3"/>
      <c r="T16" s="3"/>
      <c r="U16" s="3"/>
      <c r="V16" s="3"/>
      <c r="W16" s="3"/>
      <c r="X16" s="3"/>
      <c r="Y16" s="3"/>
      <c r="Z16" s="3"/>
    </row>
    <row r="17" spans="1:26" ht="134.25" customHeight="1">
      <c r="A17" s="321" t="s">
        <v>300</v>
      </c>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row>
  </sheetData>
  <mergeCells count="35">
    <mergeCell ref="B2:Z2"/>
    <mergeCell ref="A3:L3"/>
    <mergeCell ref="V3:Z3"/>
    <mergeCell ref="C4:J4"/>
    <mergeCell ref="K4:Z4"/>
    <mergeCell ref="L5:P5"/>
    <mergeCell ref="Q5:U5"/>
    <mergeCell ref="V5:Z5"/>
    <mergeCell ref="A17:Z17"/>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W6:W7"/>
    <mergeCell ref="X6:X7"/>
    <mergeCell ref="Y6:Y7"/>
    <mergeCell ref="Z6:Z7"/>
    <mergeCell ref="R6:R7"/>
    <mergeCell ref="S6:S7"/>
    <mergeCell ref="T6:T7"/>
    <mergeCell ref="U6:U7"/>
    <mergeCell ref="V6:V7"/>
  </mergeCells>
  <phoneticPr fontId="15" type="noConversion"/>
  <pageMargins left="0.69930555555555596" right="0.69930555555555596"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模板</vt:lpstr>
      <vt:lpstr>资金来源表</vt:lpstr>
      <vt:lpstr>项目投入明细</vt:lpstr>
      <vt:lpstr>2021年示范县统计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2021-03-27T09:02:09Z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