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<sst xmlns="http://schemas.openxmlformats.org/spreadsheetml/2006/main" count="143" uniqueCount="82">
  <si>
    <t>附件3：</t>
  </si>
  <si>
    <t>填报单位： 察隅县乡村振兴局</t>
  </si>
  <si>
    <t>序号</t>
  </si>
  <si>
    <t>县（区)、乡（镇）名称</t>
  </si>
  <si>
    <t>项目名称</t>
  </si>
  <si>
    <r>
      <rPr>
        <b/>
        <sz val="12"/>
        <rFont val="宋体"/>
        <charset val="134"/>
      </rPr>
      <t>建设地点</t>
    </r>
    <r>
      <rPr>
        <sz val="12"/>
        <rFont val="宋体"/>
        <charset val="134"/>
      </rPr>
      <t>（所在乡、村名）</t>
    </r>
  </si>
  <si>
    <t>项目建设内容</t>
  </si>
  <si>
    <t>项目主管部门</t>
  </si>
  <si>
    <t>项目责任人</t>
  </si>
  <si>
    <t>项目期限（月）</t>
  </si>
  <si>
    <t>预计竣
工时间</t>
  </si>
  <si>
    <t>财政资金来源及金额</t>
  </si>
  <si>
    <t>投资计划(万元)</t>
  </si>
  <si>
    <t>项目预计年均实现收益（万元）</t>
  </si>
  <si>
    <r>
      <rPr>
        <b/>
        <sz val="12"/>
        <rFont val="宋体"/>
        <charset val="134"/>
      </rPr>
      <t>项目受益群众户</t>
    </r>
    <r>
      <rPr>
        <sz val="12"/>
        <rFont val="宋体"/>
        <charset val="134"/>
      </rPr>
      <t>(户)</t>
    </r>
  </si>
  <si>
    <r>
      <rPr>
        <b/>
        <sz val="12"/>
        <rFont val="宋体"/>
        <charset val="134"/>
      </rPr>
      <t>项目受益总人口</t>
    </r>
    <r>
      <rPr>
        <sz val="12"/>
        <rFont val="宋体"/>
        <charset val="134"/>
      </rPr>
      <t>(人)</t>
    </r>
  </si>
  <si>
    <t>其中</t>
  </si>
  <si>
    <t>备注</t>
  </si>
  <si>
    <t>资金来源名称</t>
  </si>
  <si>
    <t>金额(万元)</t>
  </si>
  <si>
    <t>总投资</t>
  </si>
  <si>
    <t>中央财政资金</t>
  </si>
  <si>
    <t>自治区财政资金</t>
  </si>
  <si>
    <t>地（市）级资金</t>
  </si>
  <si>
    <t>县本级资金</t>
  </si>
  <si>
    <t>援藏资金</t>
  </si>
  <si>
    <t>银行
贷款</t>
  </si>
  <si>
    <t>项目单位自筹（含贷款）</t>
  </si>
  <si>
    <t>受益脱贫户数</t>
  </si>
  <si>
    <t>受益脱贫人数</t>
  </si>
  <si>
    <t>行次</t>
  </si>
  <si>
    <t>察隅县</t>
  </si>
  <si>
    <t>（一）生产发展（含产业项目）类</t>
  </si>
  <si>
    <t>察隅县竹瓦根镇学尼村旅游配套设施建设项目</t>
  </si>
  <si>
    <t>学尼村</t>
  </si>
  <si>
    <t>计划学尼村新建框架结构村集体商超、餐饮等经济用房等附属工程（具体见设计）</t>
  </si>
  <si>
    <t>乡村振兴局</t>
  </si>
  <si>
    <t>赵文超</t>
  </si>
  <si>
    <t>2021年中央财政衔接推进乡村振兴补助资金</t>
  </si>
  <si>
    <t>察隅县察瓦龙乡松塔村石榴提升项目</t>
  </si>
  <si>
    <t>松塔村</t>
  </si>
  <si>
    <t>计划对松塔村126亩石榴施加有机肥，安装滴管系统等附属设施。（具体见设计）</t>
  </si>
  <si>
    <t>察隅县下察隅镇布巴村、沙玛村产业提升项目</t>
  </si>
  <si>
    <t>布巴村、沙玛村</t>
  </si>
  <si>
    <t>计划对布巴村370亩猕猴桃、30亩石榴及沙玛村370亩枇杷和280亩石榴施加有机肥（每亩1吨）。（具体见设计）</t>
  </si>
  <si>
    <t>察隅县下察隅镇布巴村猕猴桃园提升项目</t>
  </si>
  <si>
    <t>布巴村</t>
  </si>
  <si>
    <t>计划修建产业园道路429米及三相电接入（具体见设计）。</t>
  </si>
  <si>
    <t>察隅县古玉乡布玉村农田网围栏及围墙建设项目</t>
  </si>
  <si>
    <t>布玉村</t>
  </si>
  <si>
    <r>
      <rPr>
        <sz val="10"/>
        <rFont val="仿宋_GB2312"/>
        <charset val="134"/>
      </rPr>
      <t>计划新建农田网围栏3215m、围墙3050m，挡墙1634m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，道路扩宽1米总长度560米等。（具体见设计）</t>
    </r>
  </si>
  <si>
    <t>察隅县古玉乡罗马村人畜分离项目</t>
  </si>
  <si>
    <t>罗马村</t>
  </si>
  <si>
    <t>计划对罗马村罗马组、大菠萝组、小菠萝组共计69户进行人畜分离，罗马组修建钢架桥一座（长27M，宽4.5M）。（具体见设计）</t>
  </si>
  <si>
    <t>（二）基础设施类</t>
  </si>
  <si>
    <t>察隅县古玉乡布玉村人畜分离及土地平整补贴项目</t>
  </si>
  <si>
    <t>开展土地平整600亩、牲畜棚圈拆除及晒坝建设等附属设施。（具体见设计）</t>
  </si>
  <si>
    <t>察隅县古玉乡布玉村人饮及牲畜饮水提升改造项目</t>
  </si>
  <si>
    <r>
      <rPr>
        <sz val="10"/>
        <rFont val="仿宋_GB2312"/>
        <charset val="134"/>
      </rPr>
      <t>计划新建减压池1座；新建30m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高位水池1座，新建50m</t>
    </r>
    <r>
      <rPr>
        <sz val="10"/>
        <rFont val="宋体"/>
        <charset val="134"/>
      </rPr>
      <t>³</t>
    </r>
    <r>
      <rPr>
        <sz val="10"/>
        <rFont val="仿宋_GB2312"/>
        <charset val="134"/>
      </rPr>
      <t>高位水池1座；水源集水池1座；沉砂池1座，背水台26座，索缆桩2座，闸阀井26座，DN300支墩979座，衬塑钢管4405米等附属设施。（具体见设计）</t>
    </r>
  </si>
  <si>
    <t>察隅县下察隅镇沙玛村基础设施建设项目</t>
  </si>
  <si>
    <t>沙玛村</t>
  </si>
  <si>
    <t>计划对沙玛村内基础设施进行完善，主要为环境整治1项、道路硬化、修复1项、围墙、线路入地等附属设施。（具体见设计）</t>
  </si>
  <si>
    <t>察隅县沙玛、夏尼和布玉村垃圾生态化处理建设项目</t>
  </si>
  <si>
    <t>沙玛、夏尼、布玉</t>
  </si>
  <si>
    <t>用于沙玛村、夏尼村和布玉村乡村垃圾生态化处理，主要新建生态化垃圾处理设施1套，包括垃圾投放站等附属设施。</t>
  </si>
  <si>
    <t>（三）生态保护和建设类</t>
  </si>
  <si>
    <t>生态岗位补助</t>
  </si>
  <si>
    <t>补助对象</t>
  </si>
  <si>
    <t>2021年预计发放岗位数3850人（补充部分）。</t>
  </si>
  <si>
    <t>（四）其他类</t>
  </si>
  <si>
    <t>察隅县2019、2020年扶贫贴息贷款政府贴息</t>
  </si>
  <si>
    <t>无</t>
  </si>
  <si>
    <t>（五）乡村振兴试点示范村项目</t>
  </si>
  <si>
    <t>察隅县下察隅镇夏尼村旅游配套设施建设项目</t>
  </si>
  <si>
    <t>夏尼村</t>
  </si>
  <si>
    <t>修建停车场1个、门牌标识5个附属设施（具体见设计）等。</t>
  </si>
  <si>
    <t>察隅县下察隅镇夏尼村猕猴桃园提升项目</t>
  </si>
  <si>
    <t>在猕猴桃园铺设宽0.6米、长600米石板，并对360亩猕猴桃园施有机肥（每亩1吨）（具体见设计）。</t>
  </si>
  <si>
    <t>（六）人居环境整治类</t>
  </si>
  <si>
    <t>察隅县察瓦龙乡龙普村人居环境综合整治项目</t>
  </si>
  <si>
    <t>龙普村</t>
  </si>
  <si>
    <t>计划对龙普村进行厕所改造及庭院整治，主要建设内容为：新建污水管道6751米，污水检查井345座，化粪池10座，新建路灯20盏等附属设施。（具体见设计）</t>
  </si>
</sst>
</file>

<file path=xl/styles.xml><?xml version="1.0" encoding="utf-8"?>
<styleSheet xmlns="http://schemas.openxmlformats.org/spreadsheetml/2006/main">
  <numFmts count="8">
    <numFmt numFmtId="176" formatCode="0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7" formatCode="0.00_ "/>
    <numFmt numFmtId="178" formatCode="yyyy&quot;年&quot;m&quot;月&quot;;@"/>
    <numFmt numFmtId="179" formatCode="0.0_);[Red]\(0.0\)"/>
  </numFmts>
  <fonts count="4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方正仿宋_GBK"/>
      <charset val="0"/>
    </font>
    <font>
      <sz val="12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  <scheme val="minor"/>
    </font>
    <font>
      <sz val="9"/>
      <name val="宋体"/>
      <charset val="134"/>
    </font>
    <font>
      <sz val="10"/>
      <name val="仿宋_GB2312"/>
      <charset val="134"/>
    </font>
    <font>
      <sz val="9"/>
      <name val="宋体"/>
      <charset val="134"/>
      <scheme val="minor"/>
    </font>
    <font>
      <b/>
      <sz val="11"/>
      <color rgb="FFFF0000"/>
      <name val="宋体"/>
      <charset val="134"/>
    </font>
    <font>
      <b/>
      <sz val="10"/>
      <name val="仿宋_GB2312"/>
      <charset val="134"/>
    </font>
    <font>
      <sz val="10"/>
      <name val="宋体"/>
      <charset val="134"/>
      <scheme val="minor"/>
    </font>
    <font>
      <b/>
      <sz val="9"/>
      <name val="宋体"/>
      <charset val="134"/>
    </font>
    <font>
      <b/>
      <sz val="10"/>
      <name val="宋体"/>
      <charset val="134"/>
      <scheme val="minor"/>
    </font>
    <font>
      <sz val="8"/>
      <name val="仿宋_GB2312"/>
      <charset val="134"/>
    </font>
    <font>
      <b/>
      <sz val="8"/>
      <name val="仿宋_GB2312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2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/>
    <xf numFmtId="0" fontId="20" fillId="10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0" fillId="21" borderId="13" applyNumberFormat="0" applyFont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0" applyProtection="0"/>
    <xf numFmtId="0" fontId="33" fillId="0" borderId="10" applyNumberFormat="0" applyFill="0" applyAlignment="0" applyProtection="0">
      <alignment vertical="center"/>
    </xf>
    <xf numFmtId="0" fontId="31" fillId="0" borderId="0"/>
    <xf numFmtId="0" fontId="26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34" fillId="17" borderId="11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Protection="0"/>
    <xf numFmtId="0" fontId="26" fillId="25" borderId="0" applyNumberFormat="0" applyBorder="0" applyAlignment="0" applyProtection="0">
      <alignment vertical="center"/>
    </xf>
    <xf numFmtId="0" fontId="24" fillId="0" borderId="0" applyProtection="0">
      <alignment vertical="center"/>
    </xf>
    <xf numFmtId="0" fontId="31" fillId="0" borderId="0"/>
    <xf numFmtId="0" fontId="5" fillId="0" borderId="0" applyProtection="0"/>
    <xf numFmtId="0" fontId="24" fillId="0" borderId="0" applyProtection="0"/>
    <xf numFmtId="0" fontId="5" fillId="0" borderId="0">
      <alignment vertical="center"/>
    </xf>
    <xf numFmtId="0" fontId="24" fillId="0" borderId="0" applyProtection="0">
      <alignment vertical="center"/>
    </xf>
    <xf numFmtId="0" fontId="24" fillId="0" borderId="0"/>
    <xf numFmtId="0" fontId="31" fillId="0" borderId="0"/>
    <xf numFmtId="0" fontId="24" fillId="0" borderId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9" fillId="0" borderId="3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0" fillId="0" borderId="1" xfId="63" applyNumberFormat="1" applyFont="1" applyFill="1" applyBorder="1" applyAlignment="1" applyProtection="1">
      <alignment horizontal="center" vertical="center" wrapText="1"/>
    </xf>
    <xf numFmtId="177" fontId="10" fillId="0" borderId="1" xfId="63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12" fillId="0" borderId="1" xfId="21" applyNumberFormat="1" applyFont="1" applyFill="1" applyBorder="1" applyAlignment="1">
      <alignment horizontal="center" vertical="center" wrapText="1"/>
    </xf>
    <xf numFmtId="177" fontId="10" fillId="0" borderId="5" xfId="63" applyNumberFormat="1" applyFont="1" applyFill="1" applyBorder="1" applyAlignment="1" applyProtection="1">
      <alignment horizontal="center" vertical="center" wrapText="1"/>
    </xf>
    <xf numFmtId="177" fontId="12" fillId="0" borderId="6" xfId="21" applyNumberFormat="1" applyFont="1" applyFill="1" applyBorder="1" applyAlignment="1">
      <alignment horizontal="center" vertical="center" wrapText="1"/>
    </xf>
    <xf numFmtId="177" fontId="10" fillId="0" borderId="1" xfId="21" applyNumberFormat="1" applyFont="1" applyFill="1" applyBorder="1" applyAlignment="1">
      <alignment horizontal="center" vertical="center" wrapText="1"/>
    </xf>
    <xf numFmtId="177" fontId="10" fillId="0" borderId="4" xfId="63" applyNumberFormat="1" applyFont="1" applyFill="1" applyBorder="1" applyAlignment="1" applyProtection="1">
      <alignment horizontal="center" vertical="center" wrapText="1"/>
    </xf>
    <xf numFmtId="0" fontId="10" fillId="0" borderId="1" xfId="21" applyNumberFormat="1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177" fontId="14" fillId="0" borderId="1" xfId="21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15" fillId="0" borderId="1" xfId="21" applyNumberFormat="1" applyFont="1" applyFill="1" applyBorder="1" applyAlignment="1">
      <alignment horizontal="center" vertical="center" wrapText="1"/>
    </xf>
    <xf numFmtId="177" fontId="16" fillId="0" borderId="1" xfId="21" applyNumberFormat="1" applyFont="1" applyFill="1" applyBorder="1" applyAlignment="1">
      <alignment horizontal="center" vertical="center" wrapText="1"/>
    </xf>
    <xf numFmtId="177" fontId="17" fillId="0" borderId="1" xfId="21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9" fontId="8" fillId="0" borderId="1" xfId="0" applyNumberFormat="1" applyFont="1" applyFill="1" applyBorder="1" applyAlignment="1">
      <alignment horizontal="center" vertical="center" wrapText="1"/>
    </xf>
    <xf numFmtId="176" fontId="16" fillId="0" borderId="1" xfId="21" applyNumberFormat="1" applyFont="1" applyFill="1" applyBorder="1" applyAlignment="1">
      <alignment horizontal="center" vertical="center" wrapText="1"/>
    </xf>
    <xf numFmtId="177" fontId="18" fillId="0" borderId="1" xfId="21" applyNumberFormat="1" applyFont="1" applyFill="1" applyBorder="1" applyAlignment="1">
      <alignment horizontal="center" vertical="center" wrapText="1"/>
    </xf>
    <xf numFmtId="0" fontId="18" fillId="0" borderId="1" xfId="21" applyNumberFormat="1" applyFont="1" applyFill="1" applyBorder="1" applyAlignment="1">
      <alignment horizontal="center" vertical="center" wrapText="1"/>
    </xf>
    <xf numFmtId="0" fontId="16" fillId="0" borderId="1" xfId="21" applyNumberFormat="1" applyFont="1" applyFill="1" applyBorder="1" applyAlignment="1">
      <alignment horizontal="center" vertical="center" wrapText="1"/>
    </xf>
    <xf numFmtId="0" fontId="19" fillId="0" borderId="1" xfId="21" applyNumberFormat="1" applyFont="1" applyFill="1" applyBorder="1" applyAlignment="1">
      <alignment horizontal="center" vertical="center" wrapText="1"/>
    </xf>
    <xf numFmtId="0" fontId="10" fillId="0" borderId="1" xfId="21" applyNumberFormat="1" applyFont="1" applyFill="1" applyBorder="1" applyAlignment="1">
      <alignment horizontal="center" vertical="center" wrapText="1"/>
    </xf>
    <xf numFmtId="176" fontId="17" fillId="0" borderId="1" xfId="21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66">
    <cellStyle name="常规" xfId="0" builtinId="0"/>
    <cellStyle name="常规 4 4" xfId="1"/>
    <cellStyle name="货币[0]" xfId="2" builtinId="7"/>
    <cellStyle name="常规 2 2 2 2" xfId="3"/>
    <cellStyle name="20% - 强调文字颜色 3" xfId="4" builtinId="38"/>
    <cellStyle name="输入" xfId="5" builtinId="20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 4 7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常规_项目投入明细_10" xfId="24"/>
    <cellStyle name="标题 2" xfId="25" builtinId="17"/>
    <cellStyle name="常规_项目投入明细_11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常规 3 4" xfId="52"/>
    <cellStyle name="强调文字颜色 6" xfId="53" builtinId="49"/>
    <cellStyle name="40% - 强调文字颜色 6" xfId="54" builtinId="51"/>
    <cellStyle name="常规_项目投入明细_8" xfId="55"/>
    <cellStyle name="60% - 强调文字颜色 6" xfId="56" builtinId="52"/>
    <cellStyle name="常规_Sheet1 3" xfId="57"/>
    <cellStyle name="e鯪9Y_x000b_" xfId="58"/>
    <cellStyle name="常规_Sheet1" xfId="59"/>
    <cellStyle name="常规 2" xfId="60"/>
    <cellStyle name="常规 13" xfId="61"/>
    <cellStyle name="常规_Sheet1 2 2" xfId="62"/>
    <cellStyle name="常规 2 14" xfId="63"/>
    <cellStyle name="常规_项目投入明细_8 2" xfId="64"/>
    <cellStyle name="常规_副本西藏自治区贫困县统筹整合使用财政涉农资金情况统计表（模版）参考表" xfId="6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1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1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1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815340</xdr:colOff>
      <xdr:row>6</xdr:row>
      <xdr:rowOff>0</xdr:rowOff>
    </xdr:from>
    <xdr:to>
      <xdr:col>4</xdr:col>
      <xdr:colOff>132080</xdr:colOff>
      <xdr:row>6</xdr:row>
      <xdr:rowOff>171450</xdr:rowOff>
    </xdr:to>
    <xdr:pic>
      <xdr:nvPicPr>
        <xdr:cNvPr id="1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7985" y="1727200"/>
          <a:ext cx="132080" cy="17145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" name="文本框 5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" name="文本框 6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3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4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5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6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8" name="文本框 69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7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8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9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0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1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2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3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4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5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6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7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0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2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4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6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8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8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0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2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4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6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8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19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0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2" name="文本框 79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3" name="文本框 80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4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6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8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0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0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2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3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4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5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6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7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8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19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20" name="文本框 1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6</xdr:row>
      <xdr:rowOff>0</xdr:rowOff>
    </xdr:from>
    <xdr:ext cx="184731" cy="264560"/>
    <xdr:sp>
      <xdr:nvSpPr>
        <xdr:cNvPr id="221" name="文本框 2"/>
        <xdr:cNvSpPr txBox="1"/>
      </xdr:nvSpPr>
      <xdr:spPr>
        <a:xfrm>
          <a:off x="2927985" y="17272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2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3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4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5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6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7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8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29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230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231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815340</xdr:colOff>
      <xdr:row>6</xdr:row>
      <xdr:rowOff>0</xdr:rowOff>
    </xdr:from>
    <xdr:to>
      <xdr:col>4</xdr:col>
      <xdr:colOff>132080</xdr:colOff>
      <xdr:row>6</xdr:row>
      <xdr:rowOff>171450</xdr:rowOff>
    </xdr:to>
    <xdr:pic>
      <xdr:nvPicPr>
        <xdr:cNvPr id="23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27985" y="1727200"/>
          <a:ext cx="13208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4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5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6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7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8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39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40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241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191135</xdr:rowOff>
    </xdr:to>
    <xdr:pic>
      <xdr:nvPicPr>
        <xdr:cNvPr id="242" name="图片 333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911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133350</xdr:colOff>
      <xdr:row>6</xdr:row>
      <xdr:rowOff>171450</xdr:rowOff>
    </xdr:to>
    <xdr:pic>
      <xdr:nvPicPr>
        <xdr:cNvPr id="243" name="图片 333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727200"/>
          <a:ext cx="133350" cy="1714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4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7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8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49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0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1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2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4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7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8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59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0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1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2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4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66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7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8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69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70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71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72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7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74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7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7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77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78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79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0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1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2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84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7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88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89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0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1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2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94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295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7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8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299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300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301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302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303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304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305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50165</xdr:rowOff>
    </xdr:to>
    <xdr:sp>
      <xdr:nvSpPr>
        <xdr:cNvPr id="306" name="文本框 2"/>
        <xdr:cNvSpPr/>
      </xdr:nvSpPr>
      <xdr:spPr>
        <a:xfrm>
          <a:off x="2927985" y="1727200"/>
          <a:ext cx="344170" cy="9645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8</xdr:row>
      <xdr:rowOff>55245</xdr:rowOff>
    </xdr:to>
    <xdr:sp>
      <xdr:nvSpPr>
        <xdr:cNvPr id="307" name="文本框 2"/>
        <xdr:cNvSpPr/>
      </xdr:nvSpPr>
      <xdr:spPr>
        <a:xfrm>
          <a:off x="2927985" y="1727200"/>
          <a:ext cx="344170" cy="9696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08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09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10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11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12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13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14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15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16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17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18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19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20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21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22" name="文本框 40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339090</xdr:rowOff>
    </xdr:to>
    <xdr:sp>
      <xdr:nvSpPr>
        <xdr:cNvPr id="323" name="文本框 402"/>
        <xdr:cNvSpPr/>
      </xdr:nvSpPr>
      <xdr:spPr>
        <a:xfrm>
          <a:off x="2927985" y="1727200"/>
          <a:ext cx="3441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24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339090</xdr:rowOff>
    </xdr:to>
    <xdr:sp>
      <xdr:nvSpPr>
        <xdr:cNvPr id="325" name="文本框 2"/>
        <xdr:cNvSpPr/>
      </xdr:nvSpPr>
      <xdr:spPr>
        <a:xfrm>
          <a:off x="2927985" y="1727200"/>
          <a:ext cx="3441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26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27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28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29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30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31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32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33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34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35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36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378460</xdr:rowOff>
    </xdr:to>
    <xdr:sp>
      <xdr:nvSpPr>
        <xdr:cNvPr id="337" name="文本框 2"/>
        <xdr:cNvSpPr/>
      </xdr:nvSpPr>
      <xdr:spPr>
        <a:xfrm>
          <a:off x="2927985" y="1727200"/>
          <a:ext cx="344170" cy="378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38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339090</xdr:rowOff>
    </xdr:to>
    <xdr:sp>
      <xdr:nvSpPr>
        <xdr:cNvPr id="339" name="文本框 2"/>
        <xdr:cNvSpPr/>
      </xdr:nvSpPr>
      <xdr:spPr>
        <a:xfrm>
          <a:off x="2927985" y="1727200"/>
          <a:ext cx="344170" cy="3390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403860</xdr:rowOff>
    </xdr:to>
    <xdr:sp>
      <xdr:nvSpPr>
        <xdr:cNvPr id="340" name="文本框 1"/>
        <xdr:cNvSpPr/>
      </xdr:nvSpPr>
      <xdr:spPr>
        <a:xfrm>
          <a:off x="2927985" y="1727200"/>
          <a:ext cx="344170" cy="4038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6</xdr:row>
      <xdr:rowOff>0</xdr:rowOff>
    </xdr:from>
    <xdr:to>
      <xdr:col>4</xdr:col>
      <xdr:colOff>344170</xdr:colOff>
      <xdr:row>6</xdr:row>
      <xdr:rowOff>339090</xdr:rowOff>
    </xdr:to>
    <xdr:sp>
      <xdr:nvSpPr>
        <xdr:cNvPr id="341" name="文本框 2"/>
        <xdr:cNvSpPr/>
      </xdr:nvSpPr>
      <xdr:spPr>
        <a:xfrm>
          <a:off x="2927985" y="1727200"/>
          <a:ext cx="344170" cy="33909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3" name="文本框 18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4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6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7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5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6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6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7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0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1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3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0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0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1" name="文本框 86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1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4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5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2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3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4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4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8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59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6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79" name="文本框 154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2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3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4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0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1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6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7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2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3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6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4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0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4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5" name="文本框 23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5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8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69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7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5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2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3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0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1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3" name="文本框 18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2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6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7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3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4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6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5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6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0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1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7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0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1" name="文本框 86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6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4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5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0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1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4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2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8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39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4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59" name="文本框 154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6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2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3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7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7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6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7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0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1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6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2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0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2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4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5" name="文本框 23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3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8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49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5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8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6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7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2" name="文本框 79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3" name="文本框 80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8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2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3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4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5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6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7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8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899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900" name="文本框 1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64560"/>
    <xdr:sp>
      <xdr:nvSpPr>
        <xdr:cNvPr id="901" name="文本框 2"/>
        <xdr:cNvSpPr txBox="1"/>
      </xdr:nvSpPr>
      <xdr:spPr>
        <a:xfrm>
          <a:off x="336550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3" name="文本框 18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0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6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7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1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2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6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3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0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1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6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0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1" name="文本框 86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7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4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5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8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99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4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0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8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19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2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39" name="文本框 154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2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3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6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7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6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7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8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09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6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0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0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4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5" name="文本框 23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1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8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29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3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2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3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6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7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3" name="文本框 18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8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6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7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19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0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6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1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2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0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1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3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0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1" name="文本框 86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4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5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6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7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4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8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8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299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0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19" name="文本框 154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2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2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3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3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6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7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6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7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6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8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0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2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4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5" name="文本框 23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39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8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09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1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8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2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3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2" name="文本框 79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3" name="文本框 80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4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2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3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4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5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6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7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8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59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60" name="文本框 1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>
      <xdr:nvSpPr>
        <xdr:cNvPr id="1461" name="文本框 2"/>
        <xdr:cNvSpPr txBox="1"/>
      </xdr:nvSpPr>
      <xdr:spPr>
        <a:xfrm>
          <a:off x="2927985" y="11912600"/>
          <a:ext cx="184150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46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463" name="文本框 18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7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47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47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49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49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496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497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4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4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0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10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11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1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2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2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2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30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31" name="文本框 86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4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44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45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4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6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6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6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65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7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7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8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5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9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5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59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9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599" name="文本框 154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0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1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1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1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2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2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2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3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63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633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4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4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4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4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6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8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6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70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7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72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7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67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675" name="文本框 230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8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8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69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6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6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0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0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0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09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2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2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2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2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2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3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4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4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43" name="文本框 18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5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5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5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7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7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76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777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90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91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79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7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7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0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0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10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11" name="文本框 86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24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25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2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2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4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4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4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45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5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5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6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7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7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7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879" name="文本框 154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9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9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89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8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8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0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1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1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13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2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2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2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2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6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8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4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50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5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52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5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5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55" name="文本框 230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6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6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7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8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198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8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1989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19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19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0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200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200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0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20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201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20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202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3" name="文本框 18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2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6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7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3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4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6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5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0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1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8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0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1" name="文本框 86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09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4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5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0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1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4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2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8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39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4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59" name="文本框 154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2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3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8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19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6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7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0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1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6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2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0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4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5" name="文本框 23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3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8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49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5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2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3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8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29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3" name="文本框 18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0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6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7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1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2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6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3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4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0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1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5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0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1" name="文本框 86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4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5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8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39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4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0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8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19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2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39" name="文本框 154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4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2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3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5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6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7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8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49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6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0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0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2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4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5" name="文本框 23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1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8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29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3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8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4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5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2" name="文本框 79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3" name="文本框 80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6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2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3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4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5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6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7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8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79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80" name="文本框 1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731" cy="272341"/>
    <xdr:sp>
      <xdr:nvSpPr>
        <xdr:cNvPr id="2581" name="文本框 2"/>
        <xdr:cNvSpPr txBox="1"/>
      </xdr:nvSpPr>
      <xdr:spPr>
        <a:xfrm>
          <a:off x="336550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3" name="文本框 18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8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6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7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59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0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6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1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0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1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4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0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1" name="文本框 86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5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4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5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6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7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4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8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8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699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0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19" name="文本框 154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2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3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4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5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6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7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6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7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6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8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0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4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5" name="文本框 23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79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8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09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1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2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3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4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5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3" name="文本框 18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6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6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7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7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8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6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89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0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0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1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1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0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1" name="文本框 86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4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5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4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5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4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6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8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79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8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2999" name="文本框 154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0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2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3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1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6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7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4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5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6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6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0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2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4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5" name="文本框 23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7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8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89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09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8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0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1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2" name="文本框 79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3" name="文本框 80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2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2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3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4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5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6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7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8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39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40" name="文本框 1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72341"/>
    <xdr:sp>
      <xdr:nvSpPr>
        <xdr:cNvPr id="3141" name="文本框 2"/>
        <xdr:cNvSpPr txBox="1"/>
      </xdr:nvSpPr>
      <xdr:spPr>
        <a:xfrm>
          <a:off x="2927985" y="11912600"/>
          <a:ext cx="184150" cy="27178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14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143" name="文本框 18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5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5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5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7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7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176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177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90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91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19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1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1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0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0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10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11" name="文本框 86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24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25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2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2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4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4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4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45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5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5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6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7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7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7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279" name="文本框 154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9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9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29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2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2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0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1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1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13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2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2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2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2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2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6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8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4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50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5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52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5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5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55" name="文本框 230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6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6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7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8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38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8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389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3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3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0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0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0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0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0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1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2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2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23" name="文本框 18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2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2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2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3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3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3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4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5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5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56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57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70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71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7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8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48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90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491" name="文本框 86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4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4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04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05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0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0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0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2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2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2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25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2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2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2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2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3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3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3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3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3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3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3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3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4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4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4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4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5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5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5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5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59" name="文本框 154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6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6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6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6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7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7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7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8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8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8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8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59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92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593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5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59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0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0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0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0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0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06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07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0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0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1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1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1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1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1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1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1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1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1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1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2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2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2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2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6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8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2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30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3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32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33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634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635" name="文本框 230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3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3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3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3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4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4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4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4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4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4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4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4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48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49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5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5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5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5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5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5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5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5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5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5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6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6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6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6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6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6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6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67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668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69773"/>
    <xdr:sp>
      <xdr:nvSpPr>
        <xdr:cNvPr id="3669" name="文本框 2"/>
        <xdr:cNvSpPr txBox="1"/>
      </xdr:nvSpPr>
      <xdr:spPr>
        <a:xfrm>
          <a:off x="2927985" y="11912600"/>
          <a:ext cx="345440" cy="2692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7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7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7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7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7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7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7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7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7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7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8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8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82" name="文本框 79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83" name="文本框 80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8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85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8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8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8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89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9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91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92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93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94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95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96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70409"/>
    <xdr:sp>
      <xdr:nvSpPr>
        <xdr:cNvPr id="3697" name="文本框 2"/>
        <xdr:cNvSpPr txBox="1"/>
      </xdr:nvSpPr>
      <xdr:spPr>
        <a:xfrm>
          <a:off x="2927985" y="11912600"/>
          <a:ext cx="345440" cy="269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698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699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87742"/>
    <xdr:sp>
      <xdr:nvSpPr>
        <xdr:cNvPr id="3700" name="文本框 1"/>
        <xdr:cNvSpPr txBox="1"/>
      </xdr:nvSpPr>
      <xdr:spPr>
        <a:xfrm>
          <a:off x="2927985" y="11912600"/>
          <a:ext cx="345440" cy="28765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345440" cy="231036"/>
    <xdr:sp>
      <xdr:nvSpPr>
        <xdr:cNvPr id="3701" name="文本框 2"/>
        <xdr:cNvSpPr txBox="1"/>
      </xdr:nvSpPr>
      <xdr:spPr>
        <a:xfrm>
          <a:off x="2927985" y="11912600"/>
          <a:ext cx="345440" cy="2305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3" name="文本框 18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0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6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7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1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2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6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3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0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1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6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0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1" name="文本框 86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7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4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5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8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79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4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0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8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19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2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39" name="文本框 154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2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3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6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7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6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7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8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89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6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0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0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4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5" name="文本框 23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1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8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29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3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2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3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6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7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3" name="文本框 18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8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6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7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399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0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6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1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2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0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1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3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0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1" name="文本框 86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4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5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6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7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4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8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8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099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0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19" name="文本框 154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2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2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3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3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6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7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6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7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6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8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0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2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4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5" name="文本框 23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19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8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09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1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8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2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3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2" name="文本框 79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3" name="文本框 80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4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2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3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4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5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6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7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8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59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60" name="文本框 1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</xdr:col>
      <xdr:colOff>0</xdr:colOff>
      <xdr:row>26</xdr:row>
      <xdr:rowOff>0</xdr:rowOff>
    </xdr:from>
    <xdr:ext cx="184280" cy="280757"/>
    <xdr:sp>
      <xdr:nvSpPr>
        <xdr:cNvPr id="4261" name="文本框 2"/>
        <xdr:cNvSpPr txBox="1"/>
      </xdr:nvSpPr>
      <xdr:spPr>
        <a:xfrm>
          <a:off x="336550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3" name="文本框 18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6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6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7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7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8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6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29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0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1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2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0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1" name="文本框 86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3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4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5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4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5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4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6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8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79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8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399" name="文本框 154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2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3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2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3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6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7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4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5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6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6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0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4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5" name="文本框 23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7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8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89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49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2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3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2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3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3" name="文本框 18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4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6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7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5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6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6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7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8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0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1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59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0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1" name="文本框 86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4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5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2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3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4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4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8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59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6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79" name="文本框 154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8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2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3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69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6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7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2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3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6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4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0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2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4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5" name="文本框 23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5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8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69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7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8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8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79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2" name="文本框 79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3" name="文本框 80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0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2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3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4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5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6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7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8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19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20" name="文本框 1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280" cy="280757"/>
    <xdr:sp>
      <xdr:nvSpPr>
        <xdr:cNvPr id="4821" name="文本框 2"/>
        <xdr:cNvSpPr txBox="1"/>
      </xdr:nvSpPr>
      <xdr:spPr>
        <a:xfrm>
          <a:off x="2927985" y="11912600"/>
          <a:ext cx="184150" cy="2806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8"/>
  <sheetViews>
    <sheetView tabSelected="1" zoomScale="70" zoomScaleNormal="70" topLeftCell="A19" workbookViewId="0">
      <selection activeCell="O9" sqref="O9"/>
    </sheetView>
  </sheetViews>
  <sheetFormatPr defaultColWidth="9" defaultRowHeight="15"/>
  <cols>
    <col min="1" max="1" width="4.81818181818182" style="5" customWidth="1"/>
    <col min="2" max="2" width="8.9" style="6" customWidth="1"/>
    <col min="3" max="3" width="17.5" style="5" customWidth="1"/>
    <col min="4" max="4" width="10.7" style="6" customWidth="1"/>
    <col min="5" max="5" width="43.2090909090909" style="6" customWidth="1"/>
    <col min="6" max="7" width="9.12727272727273" style="5" customWidth="1"/>
    <col min="8" max="8" width="12.1363636363636" style="7" customWidth="1"/>
    <col min="9" max="9" width="17.5272727272727" style="6" customWidth="1"/>
    <col min="10" max="10" width="24.3727272727273" style="8" customWidth="1"/>
    <col min="11" max="11" width="13.6272727272727" style="5" customWidth="1"/>
    <col min="12" max="12" width="13.6272727272727" style="6" customWidth="1"/>
    <col min="13" max="16" width="13.6272727272727" style="5" customWidth="1"/>
    <col min="17" max="18" width="9.56363636363636" style="5" customWidth="1"/>
    <col min="19" max="19" width="11.0272727272727" style="5" customWidth="1"/>
    <col min="20" max="20" width="12.7727272727273" style="5" customWidth="1"/>
    <col min="21" max="21" width="11.5181818181818" style="5" customWidth="1"/>
    <col min="22" max="22" width="11.4272727272727" style="5" customWidth="1"/>
    <col min="23" max="23" width="11.2636363636364" style="5" customWidth="1"/>
    <col min="24" max="24" width="19.5" style="5" customWidth="1"/>
    <col min="25" max="25" width="17.5272727272727" style="5" customWidth="1"/>
    <col min="26" max="26" width="8.98181818181818" style="9" customWidth="1"/>
    <col min="27" max="27" width="8.98181818181818" style="10" customWidth="1"/>
    <col min="28" max="254" width="8.98181818181818" style="1" customWidth="1"/>
    <col min="255" max="16382" width="9" style="1"/>
  </cols>
  <sheetData>
    <row r="1" s="1" customFormat="1" spans="1:27">
      <c r="A1" s="11" t="s">
        <v>0</v>
      </c>
      <c r="B1" s="12"/>
      <c r="C1" s="13"/>
      <c r="D1" s="12"/>
      <c r="E1" s="12"/>
      <c r="F1" s="13"/>
      <c r="G1" s="13"/>
      <c r="H1" s="14"/>
      <c r="I1" s="12"/>
      <c r="J1" s="8"/>
      <c r="K1" s="13"/>
      <c r="L1" s="12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9"/>
      <c r="AA1" s="10"/>
    </row>
    <row r="2" s="1" customFormat="1" ht="31" spans="1:27">
      <c r="A2" s="15"/>
      <c r="B2" s="15"/>
      <c r="C2" s="15"/>
      <c r="D2" s="15"/>
      <c r="E2" s="16"/>
      <c r="F2" s="15"/>
      <c r="G2" s="15"/>
      <c r="H2" s="17"/>
      <c r="I2" s="44"/>
      <c r="J2" s="19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9"/>
      <c r="AA2" s="10"/>
    </row>
    <row r="3" s="1" customFormat="1" spans="1:27">
      <c r="A3" s="18" t="s">
        <v>1</v>
      </c>
      <c r="B3" s="19"/>
      <c r="C3" s="18"/>
      <c r="D3" s="19"/>
      <c r="E3" s="18"/>
      <c r="F3" s="20"/>
      <c r="G3" s="20"/>
      <c r="H3" s="14"/>
      <c r="I3" s="12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19"/>
      <c r="Z3" s="9"/>
      <c r="AA3" s="10"/>
    </row>
    <row r="4" s="1" customFormat="1" spans="1:27">
      <c r="A4" s="21" t="s">
        <v>2</v>
      </c>
      <c r="B4" s="21" t="s">
        <v>3</v>
      </c>
      <c r="C4" s="21" t="s">
        <v>4</v>
      </c>
      <c r="D4" s="21" t="s">
        <v>5</v>
      </c>
      <c r="E4" s="22" t="s">
        <v>6</v>
      </c>
      <c r="F4" s="21" t="s">
        <v>7</v>
      </c>
      <c r="G4" s="21" t="s">
        <v>8</v>
      </c>
      <c r="H4" s="23" t="s">
        <v>9</v>
      </c>
      <c r="I4" s="45" t="s">
        <v>10</v>
      </c>
      <c r="J4" s="21" t="s">
        <v>11</v>
      </c>
      <c r="K4" s="21"/>
      <c r="L4" s="21" t="s">
        <v>12</v>
      </c>
      <c r="M4" s="21"/>
      <c r="N4" s="21"/>
      <c r="O4" s="21"/>
      <c r="P4" s="21"/>
      <c r="Q4" s="21"/>
      <c r="R4" s="21"/>
      <c r="S4" s="21"/>
      <c r="T4" s="21" t="s">
        <v>13</v>
      </c>
      <c r="U4" s="21" t="s">
        <v>14</v>
      </c>
      <c r="V4" s="21" t="s">
        <v>15</v>
      </c>
      <c r="W4" s="21" t="s">
        <v>16</v>
      </c>
      <c r="X4" s="21"/>
      <c r="Y4" s="21" t="s">
        <v>17</v>
      </c>
      <c r="Z4" s="9"/>
      <c r="AA4" s="10"/>
    </row>
    <row r="5" s="1" customFormat="1" ht="45" spans="1:27">
      <c r="A5" s="21"/>
      <c r="B5" s="21"/>
      <c r="C5" s="21"/>
      <c r="D5" s="21"/>
      <c r="E5" s="22"/>
      <c r="F5" s="21"/>
      <c r="G5" s="21"/>
      <c r="H5" s="23"/>
      <c r="I5" s="46"/>
      <c r="J5" s="21" t="s">
        <v>18</v>
      </c>
      <c r="K5" s="21" t="s">
        <v>19</v>
      </c>
      <c r="L5" s="21" t="s">
        <v>20</v>
      </c>
      <c r="M5" s="21" t="s">
        <v>21</v>
      </c>
      <c r="N5" s="21" t="s">
        <v>22</v>
      </c>
      <c r="O5" s="21" t="s">
        <v>23</v>
      </c>
      <c r="P5" s="21" t="s">
        <v>24</v>
      </c>
      <c r="Q5" s="21" t="s">
        <v>25</v>
      </c>
      <c r="R5" s="21" t="s">
        <v>26</v>
      </c>
      <c r="S5" s="53" t="s">
        <v>27</v>
      </c>
      <c r="T5" s="21"/>
      <c r="U5" s="21"/>
      <c r="V5" s="21"/>
      <c r="W5" s="21" t="s">
        <v>28</v>
      </c>
      <c r="X5" s="21" t="s">
        <v>29</v>
      </c>
      <c r="Y5" s="21"/>
      <c r="Z5" s="9"/>
      <c r="AA5" s="10"/>
    </row>
    <row r="6" s="1" customFormat="1" spans="1:27">
      <c r="A6" s="21" t="s">
        <v>30</v>
      </c>
      <c r="B6" s="21"/>
      <c r="C6" s="21">
        <v>1</v>
      </c>
      <c r="D6" s="21">
        <v>2</v>
      </c>
      <c r="E6" s="21">
        <v>3</v>
      </c>
      <c r="F6" s="21">
        <v>4</v>
      </c>
      <c r="G6" s="21">
        <v>5</v>
      </c>
      <c r="H6" s="23">
        <v>6</v>
      </c>
      <c r="I6" s="21">
        <v>7</v>
      </c>
      <c r="J6" s="21">
        <v>8</v>
      </c>
      <c r="K6" s="21">
        <v>9</v>
      </c>
      <c r="L6" s="21">
        <v>10</v>
      </c>
      <c r="M6" s="21">
        <v>11</v>
      </c>
      <c r="N6" s="21">
        <v>12</v>
      </c>
      <c r="O6" s="21">
        <v>13</v>
      </c>
      <c r="P6" s="21">
        <v>14</v>
      </c>
      <c r="Q6" s="21">
        <v>15</v>
      </c>
      <c r="R6" s="21">
        <v>16</v>
      </c>
      <c r="S6" s="21">
        <v>17</v>
      </c>
      <c r="T6" s="21">
        <v>18</v>
      </c>
      <c r="U6" s="21">
        <v>19</v>
      </c>
      <c r="V6" s="21">
        <v>20</v>
      </c>
      <c r="W6" s="21">
        <v>21</v>
      </c>
      <c r="X6" s="21">
        <v>22</v>
      </c>
      <c r="Y6" s="21">
        <v>23</v>
      </c>
      <c r="Z6" s="9"/>
      <c r="AA6" s="10"/>
    </row>
    <row r="7" s="2" customFormat="1" ht="36" customHeight="1" spans="1:27">
      <c r="A7" s="24" t="s">
        <v>31</v>
      </c>
      <c r="B7" s="25"/>
      <c r="C7" s="25"/>
      <c r="D7" s="26"/>
      <c r="E7" s="27"/>
      <c r="F7" s="28"/>
      <c r="G7" s="28"/>
      <c r="H7" s="27"/>
      <c r="I7" s="28"/>
      <c r="J7" s="28"/>
      <c r="K7" s="47">
        <f t="shared" ref="K7:M7" si="0">K8+K15+K20+K22+K27+K24</f>
        <v>2643.99</v>
      </c>
      <c r="L7" s="47">
        <f t="shared" si="0"/>
        <v>2643.99</v>
      </c>
      <c r="M7" s="47">
        <f t="shared" si="0"/>
        <v>2643.99</v>
      </c>
      <c r="N7" s="47">
        <f t="shared" ref="K7:S7" si="1">N8+N15+N20+N22</f>
        <v>0</v>
      </c>
      <c r="O7" s="47">
        <f t="shared" si="1"/>
        <v>0</v>
      </c>
      <c r="P7" s="47">
        <f t="shared" si="1"/>
        <v>0</v>
      </c>
      <c r="Q7" s="47">
        <f t="shared" si="1"/>
        <v>0</v>
      </c>
      <c r="R7" s="47">
        <f t="shared" si="1"/>
        <v>0</v>
      </c>
      <c r="S7" s="47">
        <f t="shared" si="1"/>
        <v>0</v>
      </c>
      <c r="T7" s="47">
        <f>T8+T15+T20+T22+T24</f>
        <v>37.7</v>
      </c>
      <c r="U7" s="54">
        <f t="shared" ref="T7:X7" si="2">U8+U15+U20+U22</f>
        <v>712</v>
      </c>
      <c r="V7" s="54">
        <f t="shared" si="2"/>
        <v>8333</v>
      </c>
      <c r="W7" s="54">
        <f t="shared" si="2"/>
        <v>265</v>
      </c>
      <c r="X7" s="54">
        <f t="shared" si="2"/>
        <v>5086</v>
      </c>
      <c r="Y7" s="28"/>
      <c r="Z7" s="61"/>
      <c r="AA7" s="62"/>
    </row>
    <row r="8" s="3" customFormat="1" ht="36" customHeight="1" spans="1:27">
      <c r="A8" s="24" t="s">
        <v>32</v>
      </c>
      <c r="B8" s="25"/>
      <c r="C8" s="25"/>
      <c r="D8" s="26"/>
      <c r="E8" s="27"/>
      <c r="F8" s="28"/>
      <c r="G8" s="28"/>
      <c r="H8" s="27"/>
      <c r="I8" s="28"/>
      <c r="J8" s="28"/>
      <c r="K8" s="47">
        <f t="shared" ref="K8:X8" si="3">SUM(K9:K14)</f>
        <v>1231.5</v>
      </c>
      <c r="L8" s="47">
        <f t="shared" si="3"/>
        <v>1231.5</v>
      </c>
      <c r="M8" s="47">
        <f t="shared" si="3"/>
        <v>1231.5</v>
      </c>
      <c r="N8" s="47">
        <f t="shared" si="3"/>
        <v>0</v>
      </c>
      <c r="O8" s="47">
        <f t="shared" si="3"/>
        <v>0</v>
      </c>
      <c r="P8" s="47">
        <f t="shared" si="3"/>
        <v>0</v>
      </c>
      <c r="Q8" s="47">
        <f t="shared" si="3"/>
        <v>0</v>
      </c>
      <c r="R8" s="47">
        <f t="shared" si="3"/>
        <v>0</v>
      </c>
      <c r="S8" s="47">
        <f t="shared" si="3"/>
        <v>0</v>
      </c>
      <c r="T8" s="47">
        <f t="shared" si="3"/>
        <v>34.7</v>
      </c>
      <c r="U8" s="54">
        <f t="shared" si="3"/>
        <v>401</v>
      </c>
      <c r="V8" s="54">
        <f t="shared" si="3"/>
        <v>1907</v>
      </c>
      <c r="W8" s="54">
        <f t="shared" si="3"/>
        <v>181</v>
      </c>
      <c r="X8" s="54">
        <f t="shared" si="3"/>
        <v>866</v>
      </c>
      <c r="Y8" s="28"/>
      <c r="Z8" s="61"/>
      <c r="AA8" s="63"/>
    </row>
    <row r="9" s="3" customFormat="1" ht="36" customHeight="1" spans="1:27">
      <c r="A9" s="29">
        <v>1</v>
      </c>
      <c r="B9" s="30" t="s">
        <v>31</v>
      </c>
      <c r="C9" s="31" t="s">
        <v>33</v>
      </c>
      <c r="D9" s="30" t="s">
        <v>34</v>
      </c>
      <c r="E9" s="31" t="s">
        <v>35</v>
      </c>
      <c r="F9" s="30" t="s">
        <v>36</v>
      </c>
      <c r="G9" s="30" t="s">
        <v>37</v>
      </c>
      <c r="H9" s="27">
        <v>6</v>
      </c>
      <c r="I9" s="48">
        <v>44652</v>
      </c>
      <c r="J9" s="49" t="s">
        <v>38</v>
      </c>
      <c r="K9" s="31">
        <v>316</v>
      </c>
      <c r="L9" s="31">
        <v>316</v>
      </c>
      <c r="M9" s="31">
        <v>316</v>
      </c>
      <c r="N9" s="28"/>
      <c r="O9" s="28"/>
      <c r="P9" s="28"/>
      <c r="Q9" s="28"/>
      <c r="R9" s="28"/>
      <c r="S9" s="28"/>
      <c r="T9" s="55">
        <v>5</v>
      </c>
      <c r="U9" s="56">
        <v>53</v>
      </c>
      <c r="V9" s="56">
        <v>318</v>
      </c>
      <c r="W9" s="56">
        <v>31</v>
      </c>
      <c r="X9" s="56">
        <v>158</v>
      </c>
      <c r="Y9" s="28"/>
      <c r="Z9" s="61"/>
      <c r="AA9" s="63"/>
    </row>
    <row r="10" s="3" customFormat="1" ht="36" customHeight="1" spans="1:27">
      <c r="A10" s="29">
        <v>2</v>
      </c>
      <c r="B10" s="30" t="s">
        <v>31</v>
      </c>
      <c r="C10" s="31" t="s">
        <v>39</v>
      </c>
      <c r="D10" s="30" t="s">
        <v>40</v>
      </c>
      <c r="E10" s="31" t="s">
        <v>41</v>
      </c>
      <c r="F10" s="30" t="s">
        <v>36</v>
      </c>
      <c r="G10" s="30" t="s">
        <v>37</v>
      </c>
      <c r="H10" s="27">
        <v>2</v>
      </c>
      <c r="I10" s="48">
        <v>44531</v>
      </c>
      <c r="J10" s="49" t="s">
        <v>38</v>
      </c>
      <c r="K10" s="31">
        <v>125</v>
      </c>
      <c r="L10" s="31">
        <v>125</v>
      </c>
      <c r="M10" s="31">
        <v>125</v>
      </c>
      <c r="N10" s="28"/>
      <c r="O10" s="28"/>
      <c r="P10" s="28"/>
      <c r="Q10" s="28"/>
      <c r="R10" s="28"/>
      <c r="S10" s="28"/>
      <c r="T10" s="55">
        <v>3</v>
      </c>
      <c r="U10" s="56">
        <v>30</v>
      </c>
      <c r="V10" s="56">
        <v>136</v>
      </c>
      <c r="W10" s="56">
        <v>11</v>
      </c>
      <c r="X10" s="56">
        <v>56</v>
      </c>
      <c r="Y10" s="28"/>
      <c r="Z10" s="61"/>
      <c r="AA10" s="63"/>
    </row>
    <row r="11" s="3" customFormat="1" ht="36" customHeight="1" spans="1:27">
      <c r="A11" s="29">
        <v>3</v>
      </c>
      <c r="B11" s="30" t="s">
        <v>31</v>
      </c>
      <c r="C11" s="31" t="s">
        <v>42</v>
      </c>
      <c r="D11" s="32" t="s">
        <v>43</v>
      </c>
      <c r="E11" s="31" t="s">
        <v>44</v>
      </c>
      <c r="F11" s="30" t="s">
        <v>36</v>
      </c>
      <c r="G11" s="30" t="s">
        <v>37</v>
      </c>
      <c r="H11" s="27">
        <v>2</v>
      </c>
      <c r="I11" s="48">
        <v>44531</v>
      </c>
      <c r="J11" s="49" t="s">
        <v>38</v>
      </c>
      <c r="K11" s="31">
        <v>157.5</v>
      </c>
      <c r="L11" s="31">
        <v>157.5</v>
      </c>
      <c r="M11" s="31">
        <v>157.5</v>
      </c>
      <c r="N11" s="28"/>
      <c r="O11" s="28"/>
      <c r="P11" s="28"/>
      <c r="Q11" s="28"/>
      <c r="R11" s="28"/>
      <c r="S11" s="28"/>
      <c r="T11" s="55">
        <v>8</v>
      </c>
      <c r="U11" s="56">
        <v>152</v>
      </c>
      <c r="V11" s="56">
        <v>694</v>
      </c>
      <c r="W11" s="56">
        <v>61</v>
      </c>
      <c r="X11" s="56">
        <v>305</v>
      </c>
      <c r="Y11" s="28"/>
      <c r="Z11" s="61"/>
      <c r="AA11" s="63"/>
    </row>
    <row r="12" s="3" customFormat="1" ht="36" customHeight="1" spans="1:27">
      <c r="A12" s="29">
        <v>4</v>
      </c>
      <c r="B12" s="33" t="s">
        <v>31</v>
      </c>
      <c r="C12" s="31" t="s">
        <v>45</v>
      </c>
      <c r="D12" s="34" t="s">
        <v>46</v>
      </c>
      <c r="E12" s="31" t="s">
        <v>47</v>
      </c>
      <c r="F12" s="30" t="s">
        <v>36</v>
      </c>
      <c r="G12" s="30" t="s">
        <v>37</v>
      </c>
      <c r="H12" s="27">
        <v>2</v>
      </c>
      <c r="I12" s="48">
        <v>44531</v>
      </c>
      <c r="J12" s="49" t="s">
        <v>38</v>
      </c>
      <c r="K12" s="31">
        <v>75</v>
      </c>
      <c r="L12" s="31">
        <v>75</v>
      </c>
      <c r="M12" s="31">
        <v>75</v>
      </c>
      <c r="N12" s="28"/>
      <c r="O12" s="28"/>
      <c r="P12" s="28"/>
      <c r="Q12" s="28"/>
      <c r="R12" s="28"/>
      <c r="S12" s="28"/>
      <c r="T12" s="55">
        <v>0.7</v>
      </c>
      <c r="U12" s="56">
        <v>63</v>
      </c>
      <c r="V12" s="56">
        <v>312</v>
      </c>
      <c r="W12" s="56">
        <v>46</v>
      </c>
      <c r="X12" s="56">
        <v>227</v>
      </c>
      <c r="Y12" s="28"/>
      <c r="Z12" s="61"/>
      <c r="AA12" s="63"/>
    </row>
    <row r="13" s="3" customFormat="1" ht="36" customHeight="1" spans="1:27">
      <c r="A13" s="29">
        <v>5</v>
      </c>
      <c r="B13" s="35" t="s">
        <v>31</v>
      </c>
      <c r="C13" s="31" t="s">
        <v>48</v>
      </c>
      <c r="D13" s="35" t="s">
        <v>49</v>
      </c>
      <c r="E13" s="31" t="s">
        <v>50</v>
      </c>
      <c r="F13" s="35" t="s">
        <v>36</v>
      </c>
      <c r="G13" s="35" t="s">
        <v>37</v>
      </c>
      <c r="H13" s="27">
        <v>2</v>
      </c>
      <c r="I13" s="48">
        <v>44531</v>
      </c>
      <c r="J13" s="49" t="s">
        <v>38</v>
      </c>
      <c r="K13" s="31">
        <v>350</v>
      </c>
      <c r="L13" s="31">
        <v>350</v>
      </c>
      <c r="M13" s="31">
        <v>350</v>
      </c>
      <c r="N13" s="28"/>
      <c r="O13" s="28"/>
      <c r="P13" s="28"/>
      <c r="Q13" s="28"/>
      <c r="R13" s="28"/>
      <c r="S13" s="28"/>
      <c r="T13" s="55">
        <v>10</v>
      </c>
      <c r="U13" s="56">
        <v>30</v>
      </c>
      <c r="V13" s="56">
        <v>132</v>
      </c>
      <c r="W13" s="56">
        <v>13</v>
      </c>
      <c r="X13" s="56">
        <v>54</v>
      </c>
      <c r="Y13" s="28"/>
      <c r="Z13" s="61"/>
      <c r="AA13" s="63"/>
    </row>
    <row r="14" s="3" customFormat="1" ht="59" customHeight="1" spans="1:27">
      <c r="A14" s="29">
        <v>6</v>
      </c>
      <c r="B14" s="35" t="s">
        <v>31</v>
      </c>
      <c r="C14" s="31" t="s">
        <v>51</v>
      </c>
      <c r="D14" s="35" t="s">
        <v>52</v>
      </c>
      <c r="E14" s="31" t="s">
        <v>53</v>
      </c>
      <c r="F14" s="35" t="s">
        <v>36</v>
      </c>
      <c r="G14" s="35" t="s">
        <v>37</v>
      </c>
      <c r="H14" s="27">
        <v>2</v>
      </c>
      <c r="I14" s="48">
        <v>44531</v>
      </c>
      <c r="J14" s="49" t="s">
        <v>38</v>
      </c>
      <c r="K14" s="31">
        <v>208</v>
      </c>
      <c r="L14" s="31">
        <v>208</v>
      </c>
      <c r="M14" s="31">
        <v>208</v>
      </c>
      <c r="N14" s="28"/>
      <c r="O14" s="28"/>
      <c r="P14" s="28"/>
      <c r="Q14" s="28"/>
      <c r="R14" s="28"/>
      <c r="S14" s="28"/>
      <c r="T14" s="55">
        <v>8</v>
      </c>
      <c r="U14" s="56">
        <v>73</v>
      </c>
      <c r="V14" s="56">
        <v>315</v>
      </c>
      <c r="W14" s="56">
        <v>19</v>
      </c>
      <c r="X14" s="56">
        <v>66</v>
      </c>
      <c r="Y14" s="28"/>
      <c r="Z14" s="61"/>
      <c r="AA14" s="63"/>
    </row>
    <row r="15" s="3" customFormat="1" ht="36" customHeight="1" spans="1:27">
      <c r="A15" s="24" t="s">
        <v>54</v>
      </c>
      <c r="B15" s="25"/>
      <c r="C15" s="25"/>
      <c r="D15" s="26"/>
      <c r="E15" s="27"/>
      <c r="F15" s="28"/>
      <c r="G15" s="28"/>
      <c r="H15" s="27"/>
      <c r="I15" s="48"/>
      <c r="J15" s="28"/>
      <c r="K15" s="50">
        <f t="shared" ref="K15:X15" si="4">SUM(K16:K19)</f>
        <v>725</v>
      </c>
      <c r="L15" s="50">
        <f t="shared" si="4"/>
        <v>725</v>
      </c>
      <c r="M15" s="50">
        <f t="shared" si="4"/>
        <v>725</v>
      </c>
      <c r="N15" s="50">
        <f t="shared" si="4"/>
        <v>0</v>
      </c>
      <c r="O15" s="50">
        <f t="shared" si="4"/>
        <v>0</v>
      </c>
      <c r="P15" s="50">
        <f t="shared" si="4"/>
        <v>0</v>
      </c>
      <c r="Q15" s="50">
        <f t="shared" si="4"/>
        <v>0</v>
      </c>
      <c r="R15" s="50">
        <f t="shared" si="4"/>
        <v>0</v>
      </c>
      <c r="S15" s="50">
        <f t="shared" si="4"/>
        <v>0</v>
      </c>
      <c r="T15" s="50">
        <f t="shared" si="4"/>
        <v>0</v>
      </c>
      <c r="U15" s="54">
        <f t="shared" si="4"/>
        <v>311</v>
      </c>
      <c r="V15" s="54">
        <f t="shared" si="4"/>
        <v>1326</v>
      </c>
      <c r="W15" s="54">
        <f t="shared" si="4"/>
        <v>84</v>
      </c>
      <c r="X15" s="54">
        <f t="shared" si="4"/>
        <v>370</v>
      </c>
      <c r="Y15" s="28"/>
      <c r="Z15" s="61"/>
      <c r="AA15" s="63"/>
    </row>
    <row r="16" s="3" customFormat="1" ht="36" customHeight="1" spans="1:27">
      <c r="A16" s="29">
        <v>1</v>
      </c>
      <c r="B16" s="35" t="s">
        <v>31</v>
      </c>
      <c r="C16" s="31" t="s">
        <v>55</v>
      </c>
      <c r="D16" s="35" t="s">
        <v>49</v>
      </c>
      <c r="E16" s="31" t="s">
        <v>56</v>
      </c>
      <c r="F16" s="35" t="s">
        <v>36</v>
      </c>
      <c r="G16" s="35" t="s">
        <v>37</v>
      </c>
      <c r="H16" s="27">
        <v>2</v>
      </c>
      <c r="I16" s="48">
        <v>44531</v>
      </c>
      <c r="J16" s="49" t="s">
        <v>38</v>
      </c>
      <c r="K16" s="31">
        <v>120</v>
      </c>
      <c r="L16" s="31">
        <v>120</v>
      </c>
      <c r="M16" s="31">
        <v>120</v>
      </c>
      <c r="N16" s="28"/>
      <c r="O16" s="28"/>
      <c r="P16" s="28"/>
      <c r="Q16" s="28"/>
      <c r="R16" s="28"/>
      <c r="S16" s="28"/>
      <c r="T16" s="28"/>
      <c r="U16" s="56">
        <v>30</v>
      </c>
      <c r="V16" s="56">
        <v>132</v>
      </c>
      <c r="W16" s="56">
        <v>13</v>
      </c>
      <c r="X16" s="56">
        <v>54</v>
      </c>
      <c r="Y16" s="28"/>
      <c r="Z16" s="61"/>
      <c r="AA16" s="63"/>
    </row>
    <row r="17" s="3" customFormat="1" ht="59" customHeight="1" spans="1:27">
      <c r="A17" s="29">
        <v>2</v>
      </c>
      <c r="B17" s="35" t="s">
        <v>31</v>
      </c>
      <c r="C17" s="31" t="s">
        <v>57</v>
      </c>
      <c r="D17" s="35" t="s">
        <v>49</v>
      </c>
      <c r="E17" s="31" t="s">
        <v>58</v>
      </c>
      <c r="F17" s="35" t="s">
        <v>36</v>
      </c>
      <c r="G17" s="35" t="s">
        <v>37</v>
      </c>
      <c r="H17" s="27">
        <v>3</v>
      </c>
      <c r="I17" s="48">
        <v>44531</v>
      </c>
      <c r="J17" s="49" t="s">
        <v>38</v>
      </c>
      <c r="K17" s="31">
        <v>265</v>
      </c>
      <c r="L17" s="31">
        <v>265</v>
      </c>
      <c r="M17" s="31">
        <v>265</v>
      </c>
      <c r="N17" s="28"/>
      <c r="O17" s="28"/>
      <c r="P17" s="28"/>
      <c r="Q17" s="28"/>
      <c r="R17" s="28"/>
      <c r="S17" s="28"/>
      <c r="T17" s="28"/>
      <c r="U17" s="56">
        <v>30</v>
      </c>
      <c r="V17" s="56">
        <v>132</v>
      </c>
      <c r="W17" s="56">
        <v>13</v>
      </c>
      <c r="X17" s="56">
        <v>54</v>
      </c>
      <c r="Y17" s="28"/>
      <c r="Z17" s="61"/>
      <c r="AA17" s="63"/>
    </row>
    <row r="18" s="3" customFormat="1" ht="44" customHeight="1" spans="1:27">
      <c r="A18" s="29">
        <v>3</v>
      </c>
      <c r="B18" s="30" t="s">
        <v>31</v>
      </c>
      <c r="C18" s="31" t="s">
        <v>59</v>
      </c>
      <c r="D18" s="30" t="s">
        <v>60</v>
      </c>
      <c r="E18" s="31" t="s">
        <v>61</v>
      </c>
      <c r="F18" s="35" t="s">
        <v>36</v>
      </c>
      <c r="G18" s="35" t="s">
        <v>37</v>
      </c>
      <c r="H18" s="27">
        <v>3</v>
      </c>
      <c r="I18" s="48">
        <v>44531</v>
      </c>
      <c r="J18" s="49" t="s">
        <v>38</v>
      </c>
      <c r="K18" s="31">
        <v>280</v>
      </c>
      <c r="L18" s="31">
        <v>280</v>
      </c>
      <c r="M18" s="31">
        <v>280</v>
      </c>
      <c r="N18" s="28"/>
      <c r="O18" s="28"/>
      <c r="P18" s="28"/>
      <c r="Q18" s="28"/>
      <c r="R18" s="28"/>
      <c r="S18" s="28"/>
      <c r="T18" s="28"/>
      <c r="U18" s="56">
        <v>89</v>
      </c>
      <c r="V18" s="56">
        <v>382</v>
      </c>
      <c r="W18" s="56">
        <v>15</v>
      </c>
      <c r="X18" s="56">
        <v>78</v>
      </c>
      <c r="Y18" s="28"/>
      <c r="Z18" s="61"/>
      <c r="AA18" s="63"/>
    </row>
    <row r="19" s="3" customFormat="1" ht="46" customHeight="1" spans="1:27">
      <c r="A19" s="29">
        <v>4</v>
      </c>
      <c r="B19" s="30" t="s">
        <v>31</v>
      </c>
      <c r="C19" s="31" t="s">
        <v>62</v>
      </c>
      <c r="D19" s="36" t="s">
        <v>63</v>
      </c>
      <c r="E19" s="31" t="s">
        <v>64</v>
      </c>
      <c r="F19" s="35" t="s">
        <v>36</v>
      </c>
      <c r="G19" s="35" t="s">
        <v>37</v>
      </c>
      <c r="H19" s="27">
        <v>2</v>
      </c>
      <c r="I19" s="48">
        <v>44531</v>
      </c>
      <c r="J19" s="49" t="s">
        <v>38</v>
      </c>
      <c r="K19" s="31">
        <v>60</v>
      </c>
      <c r="L19" s="31">
        <v>60</v>
      </c>
      <c r="M19" s="31">
        <v>60</v>
      </c>
      <c r="N19" s="28"/>
      <c r="O19" s="28"/>
      <c r="P19" s="28"/>
      <c r="Q19" s="28"/>
      <c r="R19" s="28"/>
      <c r="S19" s="28"/>
      <c r="T19" s="28"/>
      <c r="U19" s="56">
        <v>162</v>
      </c>
      <c r="V19" s="56">
        <v>680</v>
      </c>
      <c r="W19" s="56">
        <v>43</v>
      </c>
      <c r="X19" s="56">
        <v>184</v>
      </c>
      <c r="Y19" s="28"/>
      <c r="Z19" s="61"/>
      <c r="AA19" s="63"/>
    </row>
    <row r="20" s="3" customFormat="1" ht="36" customHeight="1" spans="1:27">
      <c r="A20" s="24" t="s">
        <v>65</v>
      </c>
      <c r="B20" s="25"/>
      <c r="C20" s="25"/>
      <c r="D20" s="26"/>
      <c r="E20" s="27"/>
      <c r="F20" s="28"/>
      <c r="G20" s="28"/>
      <c r="H20" s="27"/>
      <c r="I20" s="28"/>
      <c r="J20" s="28"/>
      <c r="K20" s="50">
        <f t="shared" ref="K20:S20" si="5">K21</f>
        <v>113.24</v>
      </c>
      <c r="L20" s="50">
        <f t="shared" si="5"/>
        <v>113.24</v>
      </c>
      <c r="M20" s="50">
        <f t="shared" si="5"/>
        <v>113.24</v>
      </c>
      <c r="N20" s="50">
        <f t="shared" si="5"/>
        <v>0</v>
      </c>
      <c r="O20" s="50">
        <f t="shared" si="5"/>
        <v>0</v>
      </c>
      <c r="P20" s="50">
        <f t="shared" si="5"/>
        <v>0</v>
      </c>
      <c r="Q20" s="50">
        <f t="shared" si="5"/>
        <v>0</v>
      </c>
      <c r="R20" s="50">
        <f t="shared" si="5"/>
        <v>0</v>
      </c>
      <c r="S20" s="50">
        <f t="shared" si="5"/>
        <v>0</v>
      </c>
      <c r="T20" s="50">
        <v>0</v>
      </c>
      <c r="U20" s="57">
        <v>0</v>
      </c>
      <c r="V20" s="58">
        <v>3850</v>
      </c>
      <c r="W20" s="57">
        <v>0</v>
      </c>
      <c r="X20" s="58">
        <v>3850</v>
      </c>
      <c r="Y20" s="28"/>
      <c r="Z20" s="61"/>
      <c r="AA20" s="63"/>
    </row>
    <row r="21" s="3" customFormat="1" ht="36" customHeight="1" spans="1:27">
      <c r="A21" s="29">
        <v>1</v>
      </c>
      <c r="B21" s="35" t="s">
        <v>31</v>
      </c>
      <c r="C21" s="35" t="s">
        <v>66</v>
      </c>
      <c r="D21" s="35" t="s">
        <v>67</v>
      </c>
      <c r="E21" s="35" t="s">
        <v>68</v>
      </c>
      <c r="F21" s="35" t="s">
        <v>36</v>
      </c>
      <c r="G21" s="35" t="s">
        <v>37</v>
      </c>
      <c r="H21" s="27">
        <v>1</v>
      </c>
      <c r="I21" s="48">
        <v>44531</v>
      </c>
      <c r="J21" s="49" t="s">
        <v>38</v>
      </c>
      <c r="K21" s="35">
        <v>113.24</v>
      </c>
      <c r="L21" s="35">
        <v>113.24</v>
      </c>
      <c r="M21" s="35">
        <v>113.24</v>
      </c>
      <c r="N21" s="28"/>
      <c r="O21" s="28"/>
      <c r="P21" s="28"/>
      <c r="Q21" s="28"/>
      <c r="R21" s="28"/>
      <c r="S21" s="28"/>
      <c r="T21" s="28"/>
      <c r="U21" s="56"/>
      <c r="V21" s="56">
        <v>3850</v>
      </c>
      <c r="W21" s="56"/>
      <c r="X21" s="56">
        <v>3850</v>
      </c>
      <c r="Y21" s="28"/>
      <c r="Z21" s="61"/>
      <c r="AA21" s="63"/>
    </row>
    <row r="22" s="3" customFormat="1" ht="36" customHeight="1" spans="1:27">
      <c r="A22" s="24" t="s">
        <v>69</v>
      </c>
      <c r="B22" s="25"/>
      <c r="C22" s="25"/>
      <c r="D22" s="26"/>
      <c r="E22" s="27"/>
      <c r="F22" s="28"/>
      <c r="G22" s="28"/>
      <c r="H22" s="27"/>
      <c r="I22" s="28"/>
      <c r="J22" s="28"/>
      <c r="K22" s="50">
        <f t="shared" ref="K22:S22" si="6">K23</f>
        <v>215.03</v>
      </c>
      <c r="L22" s="50">
        <f t="shared" si="6"/>
        <v>215.03</v>
      </c>
      <c r="M22" s="50">
        <f t="shared" si="6"/>
        <v>215.03</v>
      </c>
      <c r="N22" s="50">
        <f t="shared" si="6"/>
        <v>0</v>
      </c>
      <c r="O22" s="50">
        <f t="shared" si="6"/>
        <v>0</v>
      </c>
      <c r="P22" s="50">
        <f t="shared" si="6"/>
        <v>0</v>
      </c>
      <c r="Q22" s="50">
        <f t="shared" si="6"/>
        <v>0</v>
      </c>
      <c r="R22" s="50">
        <f t="shared" si="6"/>
        <v>0</v>
      </c>
      <c r="S22" s="50">
        <f t="shared" si="6"/>
        <v>0</v>
      </c>
      <c r="T22" s="50">
        <v>0</v>
      </c>
      <c r="U22" s="59">
        <v>0</v>
      </c>
      <c r="V22" s="58">
        <v>1250</v>
      </c>
      <c r="W22" s="59">
        <v>0</v>
      </c>
      <c r="X22" s="59"/>
      <c r="Y22" s="28"/>
      <c r="Z22" s="61"/>
      <c r="AA22" s="63"/>
    </row>
    <row r="23" s="4" customFormat="1" ht="36" customHeight="1" spans="1:27">
      <c r="A23" s="37">
        <v>1</v>
      </c>
      <c r="B23" s="35" t="s">
        <v>31</v>
      </c>
      <c r="C23" s="35" t="s">
        <v>70</v>
      </c>
      <c r="D23" s="35" t="s">
        <v>31</v>
      </c>
      <c r="E23" s="37" t="s">
        <v>71</v>
      </c>
      <c r="F23" s="35" t="s">
        <v>36</v>
      </c>
      <c r="G23" s="35" t="s">
        <v>37</v>
      </c>
      <c r="H23" s="27">
        <v>1</v>
      </c>
      <c r="I23" s="48">
        <v>44409</v>
      </c>
      <c r="J23" s="49" t="s">
        <v>38</v>
      </c>
      <c r="K23" s="29">
        <v>215.03</v>
      </c>
      <c r="L23" s="29">
        <v>215.03</v>
      </c>
      <c r="M23" s="29">
        <v>215.03</v>
      </c>
      <c r="N23" s="28"/>
      <c r="O23" s="28"/>
      <c r="P23" s="28"/>
      <c r="Q23" s="28"/>
      <c r="R23" s="28"/>
      <c r="S23" s="28"/>
      <c r="T23" s="28"/>
      <c r="U23" s="56"/>
      <c r="V23" s="56">
        <v>1250</v>
      </c>
      <c r="W23" s="56"/>
      <c r="X23" s="56"/>
      <c r="Y23" s="28"/>
      <c r="Z23" s="61"/>
      <c r="AA23" s="64"/>
    </row>
    <row r="24" s="4" customFormat="1" ht="36" customHeight="1" spans="1:27">
      <c r="A24" s="24" t="s">
        <v>72</v>
      </c>
      <c r="B24" s="25"/>
      <c r="C24" s="25"/>
      <c r="D24" s="26"/>
      <c r="E24" s="27"/>
      <c r="F24" s="28"/>
      <c r="G24" s="28"/>
      <c r="H24" s="27"/>
      <c r="I24" s="28"/>
      <c r="J24" s="28"/>
      <c r="K24" s="51">
        <f t="shared" ref="K24:S24" si="7">K25+K26</f>
        <v>110.52</v>
      </c>
      <c r="L24" s="51">
        <f t="shared" si="7"/>
        <v>110.52</v>
      </c>
      <c r="M24" s="51">
        <f t="shared" si="7"/>
        <v>110.52</v>
      </c>
      <c r="N24" s="51">
        <f t="shared" si="7"/>
        <v>0</v>
      </c>
      <c r="O24" s="51">
        <f t="shared" si="7"/>
        <v>0</v>
      </c>
      <c r="P24" s="51">
        <f t="shared" si="7"/>
        <v>0</v>
      </c>
      <c r="Q24" s="51">
        <f t="shared" si="7"/>
        <v>0</v>
      </c>
      <c r="R24" s="51">
        <f t="shared" si="7"/>
        <v>0</v>
      </c>
      <c r="S24" s="51">
        <f t="shared" si="7"/>
        <v>0</v>
      </c>
      <c r="T24" s="50">
        <f>SUM(T25:T28)</f>
        <v>3</v>
      </c>
      <c r="U24" s="51">
        <f t="shared" ref="U24:X24" si="8">U7</f>
        <v>712</v>
      </c>
      <c r="V24" s="60">
        <f t="shared" si="8"/>
        <v>8333</v>
      </c>
      <c r="W24" s="60">
        <f t="shared" si="8"/>
        <v>265</v>
      </c>
      <c r="X24" s="60">
        <f t="shared" si="8"/>
        <v>5086</v>
      </c>
      <c r="Y24" s="28"/>
      <c r="Z24" s="61"/>
      <c r="AA24" s="64"/>
    </row>
    <row r="25" s="3" customFormat="1" ht="48" customHeight="1" spans="1:27">
      <c r="A25" s="29">
        <v>2</v>
      </c>
      <c r="B25" s="30" t="s">
        <v>31</v>
      </c>
      <c r="C25" s="31" t="s">
        <v>73</v>
      </c>
      <c r="D25" s="30" t="s">
        <v>74</v>
      </c>
      <c r="E25" s="31" t="s">
        <v>75</v>
      </c>
      <c r="F25" s="30" t="s">
        <v>36</v>
      </c>
      <c r="G25" s="30" t="s">
        <v>37</v>
      </c>
      <c r="H25" s="27">
        <v>3</v>
      </c>
      <c r="I25" s="48">
        <v>44531</v>
      </c>
      <c r="J25" s="49" t="s">
        <v>38</v>
      </c>
      <c r="K25" s="31">
        <v>45</v>
      </c>
      <c r="L25" s="31">
        <v>45</v>
      </c>
      <c r="M25" s="31">
        <v>45</v>
      </c>
      <c r="N25" s="28"/>
      <c r="O25" s="28"/>
      <c r="P25" s="28"/>
      <c r="Q25" s="28"/>
      <c r="R25" s="28"/>
      <c r="S25" s="28"/>
      <c r="T25" s="55">
        <v>0.5</v>
      </c>
      <c r="U25" s="56">
        <v>43</v>
      </c>
      <c r="V25" s="56">
        <v>179</v>
      </c>
      <c r="W25" s="56">
        <v>19</v>
      </c>
      <c r="X25" s="56">
        <v>68</v>
      </c>
      <c r="Y25" s="28"/>
      <c r="Z25" s="61"/>
      <c r="AA25" s="63"/>
    </row>
    <row r="26" s="3" customFormat="1" ht="42" customHeight="1" spans="1:27">
      <c r="A26" s="29">
        <v>3</v>
      </c>
      <c r="B26" s="30" t="s">
        <v>31</v>
      </c>
      <c r="C26" s="31" t="s">
        <v>76</v>
      </c>
      <c r="D26" s="30" t="s">
        <v>74</v>
      </c>
      <c r="E26" s="31" t="s">
        <v>77</v>
      </c>
      <c r="F26" s="30" t="s">
        <v>36</v>
      </c>
      <c r="G26" s="30" t="s">
        <v>37</v>
      </c>
      <c r="H26" s="27">
        <v>2</v>
      </c>
      <c r="I26" s="48">
        <v>44531</v>
      </c>
      <c r="J26" s="49" t="s">
        <v>38</v>
      </c>
      <c r="K26" s="31">
        <v>65.52</v>
      </c>
      <c r="L26" s="31">
        <v>65.52</v>
      </c>
      <c r="M26" s="31">
        <v>65.52</v>
      </c>
      <c r="N26" s="28"/>
      <c r="O26" s="28"/>
      <c r="P26" s="28"/>
      <c r="Q26" s="28"/>
      <c r="R26" s="28"/>
      <c r="S26" s="28"/>
      <c r="T26" s="55">
        <v>2.5</v>
      </c>
      <c r="U26" s="56">
        <v>43</v>
      </c>
      <c r="V26" s="56">
        <v>179</v>
      </c>
      <c r="W26" s="56">
        <v>19</v>
      </c>
      <c r="X26" s="56">
        <v>68</v>
      </c>
      <c r="Y26" s="28"/>
      <c r="Z26" s="61"/>
      <c r="AA26" s="63"/>
    </row>
    <row r="27" ht="40" customHeight="1" spans="1:25">
      <c r="A27" s="38" t="s">
        <v>78</v>
      </c>
      <c r="B27" s="39"/>
      <c r="C27" s="39"/>
      <c r="D27" s="40"/>
      <c r="E27" s="41"/>
      <c r="F27" s="42"/>
      <c r="G27" s="42"/>
      <c r="H27" s="43"/>
      <c r="I27" s="41"/>
      <c r="J27" s="52"/>
      <c r="K27" s="51">
        <f t="shared" ref="K27:S27" si="9">K28</f>
        <v>248.7</v>
      </c>
      <c r="L27" s="51">
        <f t="shared" si="9"/>
        <v>248.7</v>
      </c>
      <c r="M27" s="51">
        <f t="shared" si="9"/>
        <v>248.7</v>
      </c>
      <c r="N27" s="51">
        <f t="shared" si="9"/>
        <v>0</v>
      </c>
      <c r="O27" s="51">
        <f t="shared" si="9"/>
        <v>0</v>
      </c>
      <c r="P27" s="51">
        <f t="shared" si="9"/>
        <v>0</v>
      </c>
      <c r="Q27" s="51">
        <f t="shared" si="9"/>
        <v>0</v>
      </c>
      <c r="R27" s="51">
        <f t="shared" si="9"/>
        <v>0</v>
      </c>
      <c r="S27" s="51">
        <f t="shared" si="9"/>
        <v>0</v>
      </c>
      <c r="T27" s="50">
        <f>SUM(T28:T31)</f>
        <v>0</v>
      </c>
      <c r="U27" s="42"/>
      <c r="V27" s="42"/>
      <c r="W27" s="42"/>
      <c r="X27" s="42"/>
      <c r="Y27" s="42"/>
    </row>
    <row r="28" s="3" customFormat="1" ht="52" spans="1:27">
      <c r="A28" s="29">
        <v>1</v>
      </c>
      <c r="B28" s="35" t="s">
        <v>31</v>
      </c>
      <c r="C28" s="31" t="s">
        <v>79</v>
      </c>
      <c r="D28" s="35" t="s">
        <v>80</v>
      </c>
      <c r="E28" s="31" t="s">
        <v>81</v>
      </c>
      <c r="F28" s="35" t="s">
        <v>36</v>
      </c>
      <c r="G28" s="35" t="s">
        <v>37</v>
      </c>
      <c r="H28" s="27">
        <v>3</v>
      </c>
      <c r="I28" s="48">
        <v>44531</v>
      </c>
      <c r="J28" s="49" t="s">
        <v>38</v>
      </c>
      <c r="K28" s="31">
        <v>248.7</v>
      </c>
      <c r="L28" s="31">
        <v>248.7</v>
      </c>
      <c r="M28" s="31">
        <v>248.7</v>
      </c>
      <c r="N28" s="28"/>
      <c r="O28" s="28"/>
      <c r="P28" s="28"/>
      <c r="Q28" s="28"/>
      <c r="R28" s="28"/>
      <c r="S28" s="28"/>
      <c r="T28" s="28"/>
      <c r="U28" s="56">
        <v>90</v>
      </c>
      <c r="V28" s="56">
        <v>484</v>
      </c>
      <c r="W28" s="56">
        <v>34</v>
      </c>
      <c r="X28" s="56">
        <v>153</v>
      </c>
      <c r="Y28" s="28"/>
      <c r="Z28" s="61"/>
      <c r="AA28" s="63"/>
    </row>
  </sheetData>
  <mergeCells count="27">
    <mergeCell ref="A1:B1"/>
    <mergeCell ref="A2:Y2"/>
    <mergeCell ref="A3:E3"/>
    <mergeCell ref="J4:K4"/>
    <mergeCell ref="L4:S4"/>
    <mergeCell ref="W4:X4"/>
    <mergeCell ref="A6:B6"/>
    <mergeCell ref="A7:D7"/>
    <mergeCell ref="A8:D8"/>
    <mergeCell ref="A15:D15"/>
    <mergeCell ref="A20:D20"/>
    <mergeCell ref="A22:D22"/>
    <mergeCell ref="A24:D24"/>
    <mergeCell ref="A27:D27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T4:T5"/>
    <mergeCell ref="U4:U5"/>
    <mergeCell ref="V4:V5"/>
    <mergeCell ref="Y4:Y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2021-09-01T02:41:00Z</dcterms:created>
  <dcterms:modified xsi:type="dcterms:W3CDTF">2021-09-01T04:56:24Z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59EDE35ED14C4234AC2B2E99D5E05606</vt:lpwstr>
  </property>
  <property fmtid="{D5CDD505-2E9C-101B-9397-08002B2CF9AE}" pid="3" name="KSOProductBuildVer">
    <vt:lpwstr>2052-11.1.0.10700</vt:lpwstr>
  </property>
</Properties>
</file>