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activeTab="1"/>
  </bookViews>
  <sheets>
    <sheet name="资金来源表" sheetId="4" r:id="rId1"/>
    <sheet name="项目投入明细" sheetId="5" r:id="rId2"/>
    <sheet name="2021年示范县统计" sheetId="6" r:id="rId3"/>
    <sheet name="资产管理统计表" sheetId="7" r:id="rId4"/>
  </sheets>
  <definedNames>
    <definedName name="_xlnm._FilterDatabase" localSheetId="1" hidden="1">项目投入明细!$A$7:$IV$91</definedName>
  </definedNames>
  <calcPr calcId="144525"/>
</workbook>
</file>

<file path=xl/sharedStrings.xml><?xml version="1.0" encoding="utf-8"?>
<sst xmlns="http://schemas.openxmlformats.org/spreadsheetml/2006/main" count="1247" uniqueCount="408">
  <si>
    <t>附件1</t>
  </si>
  <si>
    <t xml:space="preserve">
西藏自治区林芝市察隅县2021年脱贫县统筹整合资金整合情况表</t>
  </si>
  <si>
    <t>单位：万元</t>
  </si>
  <si>
    <t>序号</t>
  </si>
  <si>
    <t xml:space="preserve"> 项目名称</t>
  </si>
  <si>
    <t>实际下达金额</t>
  </si>
  <si>
    <t>其中</t>
  </si>
  <si>
    <t>察隅县</t>
  </si>
  <si>
    <t>备注</t>
  </si>
  <si>
    <t>实际统筹整合规模</t>
  </si>
  <si>
    <t>资金合计</t>
  </si>
  <si>
    <t>纳入统筹整合总规模</t>
  </si>
  <si>
    <t>一、中央资金小计</t>
  </si>
  <si>
    <t xml:space="preserve">     其中：实际统筹整合总规模</t>
  </si>
  <si>
    <t>中央财政专项扶贫资金</t>
  </si>
  <si>
    <t>A、中央财政扶贫发展资金</t>
  </si>
  <si>
    <t>B、中央财政扶贫少数民族发展资金（含兴边富民）</t>
  </si>
  <si>
    <t>C、中央财政扶贫以工代赈资金</t>
  </si>
  <si>
    <t>D、国有贫困农场扶贫支出方向</t>
  </si>
  <si>
    <t>E、国有贫困林场扶贫支出方向</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</si>
  <si>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</si>
  <si>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</si>
  <si>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</si>
  <si>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</si>
  <si>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</si>
  <si>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</si>
  <si>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</si>
  <si>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</si>
  <si>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</si>
  <si>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</si>
  <si>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</si>
  <si>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</si>
  <si>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</si>
  <si>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</si>
  <si>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</si>
  <si>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</si>
  <si>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</si>
  <si>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农田建设补助资金总规模</t>
  </si>
  <si>
    <t>农村综合改革转移支付总规模</t>
  </si>
  <si>
    <t>林业生态保护恢复资金总规模（草原生态修复治理补助资金部分）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</si>
  <si>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</si>
  <si>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</si>
  <si>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</si>
  <si>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</si>
  <si>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</si>
  <si>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</si>
  <si>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</si>
  <si>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</si>
  <si>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</si>
  <si>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</si>
  <si>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</si>
  <si>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</si>
  <si>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</si>
  <si>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</si>
  <si>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</si>
  <si>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</si>
  <si>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</si>
  <si>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</si>
  <si>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</si>
  <si>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</si>
  <si>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</si>
  <si>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</si>
  <si>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</si>
  <si>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</si>
  <si>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</si>
  <si>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</si>
  <si>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</si>
  <si>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</si>
  <si>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</si>
  <si>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</si>
  <si>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</si>
  <si>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</si>
  <si>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</si>
  <si>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财政专项扶贫资金总规模</t>
  </si>
  <si>
    <t>A、财政专项扶贫资金（发展资金）</t>
  </si>
  <si>
    <t>B、财政专项扶贫资金（少数民族和兴边富民资金）</t>
  </si>
  <si>
    <t>C、财政专项扶贫资金（以工代赈）</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</si>
  <si>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</si>
  <si>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</si>
  <si>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</si>
  <si>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</si>
  <si>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</si>
  <si>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</si>
  <si>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</si>
  <si>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</si>
  <si>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专项资金名称及总规模</t>
  </si>
  <si>
    <t>四、县（区）资金小计</t>
  </si>
  <si>
    <t>盘活存量</t>
  </si>
  <si>
    <t>西藏自治区林芝市察隅县2021年脱贫县统筹整合资金项目年度计划完成情况</t>
  </si>
  <si>
    <t>填报单位：林芝市察隅县财政局、扶贫办</t>
  </si>
  <si>
    <t>县（区)、乡（镇）名称</t>
  </si>
  <si>
    <t>项目名称</t>
  </si>
  <si>
    <t>建设地点（所在行政村名）</t>
  </si>
  <si>
    <t>项目内容</t>
  </si>
  <si>
    <t>项目主管部门</t>
  </si>
  <si>
    <t>项目责任人</t>
  </si>
  <si>
    <t>计划开工年月</t>
  </si>
  <si>
    <t>计划完工年月</t>
  </si>
  <si>
    <t>整合财政涉农资金来源</t>
  </si>
  <si>
    <t>投资计划(万元)</t>
  </si>
  <si>
    <t>项目预计年均实现收益（万元）</t>
  </si>
  <si>
    <t>项目受益群众户(户)</t>
  </si>
  <si>
    <t>项目受益总人口(人)</t>
  </si>
  <si>
    <t>项目性质</t>
  </si>
  <si>
    <t>2021年项目资金完成情况</t>
  </si>
  <si>
    <t>项目建设情况</t>
  </si>
  <si>
    <t>资金来源名称</t>
  </si>
  <si>
    <t>资金金额</t>
  </si>
  <si>
    <t>总投资</t>
  </si>
  <si>
    <t>中央资金</t>
  </si>
  <si>
    <t>自治区资金</t>
  </si>
  <si>
    <t>地（市）级资金</t>
  </si>
  <si>
    <t xml:space="preserve">县本级资金  </t>
  </si>
  <si>
    <t>银行贷款</t>
  </si>
  <si>
    <t xml:space="preserve">项目单位自筹   </t>
  </si>
  <si>
    <t>受益脱贫户数</t>
  </si>
  <si>
    <t>受益脱贫人口数</t>
  </si>
  <si>
    <t>其中：巩固脱贫贫困人数</t>
  </si>
  <si>
    <t>行次</t>
  </si>
  <si>
    <t>合 计</t>
  </si>
  <si>
    <t>一、生产发展（含产业项目）类</t>
  </si>
  <si>
    <t>合计</t>
  </si>
  <si>
    <t>察隅县茶叶园区茶叶生产基地二期工程建设项目</t>
  </si>
  <si>
    <t>下察隅镇</t>
  </si>
  <si>
    <r>
      <rPr>
        <sz val="10"/>
        <rFont val="仿宋_GB2312"/>
        <charset val="134"/>
      </rPr>
      <t>建设规模及工程内容，办公住宿综合楼:建筑装饰工程3029.42</t>
    </r>
    <r>
      <rPr>
        <sz val="10"/>
        <rFont val="宋体"/>
        <charset val="134"/>
      </rPr>
      <t>㎡</t>
    </r>
    <r>
      <rPr>
        <sz val="10"/>
        <rFont val="仿宋_GB2312"/>
        <charset val="134"/>
      </rPr>
      <t>，安装工程3029.42</t>
    </r>
    <r>
      <rPr>
        <sz val="10"/>
        <rFont val="宋体"/>
        <charset val="134"/>
      </rPr>
      <t>㎡</t>
    </r>
    <r>
      <rPr>
        <sz val="10"/>
        <rFont val="仿宋_GB2312"/>
        <charset val="134"/>
      </rPr>
      <t>;茶叶加工厂:建筑装饰工程2298.27</t>
    </r>
    <r>
      <rPr>
        <sz val="10"/>
        <rFont val="宋体"/>
        <charset val="134"/>
      </rPr>
      <t>㎡</t>
    </r>
    <r>
      <rPr>
        <sz val="10"/>
        <rFont val="仿宋_GB2312"/>
        <charset val="134"/>
      </rPr>
      <t>，安装工程2298.27</t>
    </r>
    <r>
      <rPr>
        <sz val="10"/>
        <rFont val="宋体"/>
        <charset val="134"/>
      </rPr>
      <t>㎡</t>
    </r>
    <r>
      <rPr>
        <sz val="10"/>
        <rFont val="仿宋_GB2312"/>
        <charset val="134"/>
      </rPr>
      <t>;库房办公室:建筑装饰工程1360.30</t>
    </r>
    <r>
      <rPr>
        <sz val="10"/>
        <rFont val="宋体"/>
        <charset val="134"/>
      </rPr>
      <t>㎡</t>
    </r>
    <r>
      <rPr>
        <sz val="10"/>
        <rFont val="仿宋_GB2312"/>
        <charset val="134"/>
      </rPr>
      <t>，安装工程1360.30</t>
    </r>
    <r>
      <rPr>
        <sz val="10"/>
        <rFont val="宋体"/>
        <charset val="134"/>
      </rPr>
      <t>㎡</t>
    </r>
    <r>
      <rPr>
        <sz val="10"/>
        <rFont val="仿宋_GB2312"/>
        <charset val="134"/>
      </rPr>
      <t>;设备用房(含消防水池):建筑装饰工程543.90</t>
    </r>
    <r>
      <rPr>
        <sz val="10"/>
        <rFont val="宋体"/>
        <charset val="134"/>
      </rPr>
      <t>㎡</t>
    </r>
    <r>
      <rPr>
        <sz val="10"/>
        <rFont val="仿宋_GB2312"/>
        <charset val="134"/>
      </rPr>
      <t>，安装工程543.90</t>
    </r>
    <r>
      <rPr>
        <sz val="10"/>
        <rFont val="宋体"/>
        <charset val="134"/>
      </rPr>
      <t>㎡</t>
    </r>
    <r>
      <rPr>
        <sz val="10"/>
        <rFont val="仿宋_GB2312"/>
        <charset val="134"/>
      </rPr>
      <t>;附属工程:挡墙114m，路沿石1303.88m，混凝土硬化工程6849.15</t>
    </r>
    <r>
      <rPr>
        <sz val="10"/>
        <rFont val="宋体"/>
        <charset val="134"/>
      </rPr>
      <t>㎡</t>
    </r>
    <r>
      <rPr>
        <sz val="10"/>
        <rFont val="仿宋_GB2312"/>
        <charset val="134"/>
      </rPr>
      <t>，总平电气工程1项，总平给排水工程1项。(具体建设内容详见施工图)</t>
    </r>
  </si>
  <si>
    <t>乡村振兴局</t>
  </si>
  <si>
    <t>赵文超</t>
  </si>
  <si>
    <t>中央财政扶贫发展资金5830.28万元</t>
  </si>
  <si>
    <t>新建</t>
  </si>
  <si>
    <t>正在建设</t>
  </si>
  <si>
    <t xml:space="preserve">                             </t>
  </si>
  <si>
    <t>察隅县察瓦龙乡原岗藏村石榴种植项目</t>
  </si>
  <si>
    <t>原岗藏村</t>
  </si>
  <si>
    <t>种植石榴60亩，新建蓄水池、灌溉管渠、网围栏等附属设施。</t>
  </si>
  <si>
    <t>已完工</t>
  </si>
  <si>
    <t>察隅县古拉乡俄库组石榴种植项目</t>
  </si>
  <si>
    <t>则巴村</t>
  </si>
  <si>
    <r>
      <rPr>
        <sz val="10"/>
        <rFont val="仿宋_GB2312"/>
        <charset val="134"/>
      </rPr>
      <t>土地平整52.01亩，100m</t>
    </r>
    <r>
      <rPr>
        <sz val="10"/>
        <rFont val="宋体"/>
        <charset val="134"/>
      </rPr>
      <t>³</t>
    </r>
    <r>
      <rPr>
        <sz val="10"/>
        <rFont val="仿宋_GB2312"/>
        <charset val="134"/>
      </rPr>
      <t>蓄水池1座，喷灌系统1项，苗木种植2692株，网围栏2199m，阀门井6座等附属设施</t>
    </r>
  </si>
  <si>
    <t>察隅县古拉乡日托村石榴种植项目</t>
  </si>
  <si>
    <t>日托村</t>
  </si>
  <si>
    <t>种植石榴30亩，新建蓄水池、灌溉管渠、网围栏等附属设施。</t>
  </si>
  <si>
    <t>察隅县上察隅镇松林村茶叶种植项目</t>
  </si>
  <si>
    <t>松林村</t>
  </si>
  <si>
    <r>
      <rPr>
        <sz val="10"/>
        <rFont val="仿宋_GB2312"/>
        <charset val="134"/>
      </rPr>
      <t>土地平整：土方清理5113.18m</t>
    </r>
    <r>
      <rPr>
        <sz val="10"/>
        <rFont val="宋体"/>
        <charset val="134"/>
      </rPr>
      <t>³</t>
    </r>
    <r>
      <rPr>
        <sz val="10"/>
        <rFont val="仿宋_GB2312"/>
        <charset val="134"/>
      </rPr>
      <t>，石方清理6000m</t>
    </r>
    <r>
      <rPr>
        <sz val="10"/>
        <rFont val="宋体"/>
        <charset val="134"/>
      </rPr>
      <t>³</t>
    </r>
    <r>
      <rPr>
        <sz val="10"/>
        <rFont val="仿宋_GB2312"/>
        <charset val="134"/>
      </rPr>
      <t>，场地平整196025.72</t>
    </r>
    <r>
      <rPr>
        <sz val="10"/>
        <rFont val="宋体"/>
        <charset val="134"/>
      </rPr>
      <t>㎡</t>
    </r>
    <r>
      <rPr>
        <sz val="10"/>
        <rFont val="仿宋_GB2312"/>
        <charset val="134"/>
      </rPr>
      <t>；灌溉工程：管道工程1项，沉砂池2座，取水口2座，25m</t>
    </r>
    <r>
      <rPr>
        <sz val="10"/>
        <rFont val="宋体"/>
        <charset val="134"/>
      </rPr>
      <t>³</t>
    </r>
    <r>
      <rPr>
        <sz val="10"/>
        <rFont val="仿宋_GB2312"/>
        <charset val="134"/>
      </rPr>
      <t>蓄水池1座，50m</t>
    </r>
    <r>
      <rPr>
        <sz val="10"/>
        <rFont val="宋体"/>
        <charset val="134"/>
      </rPr>
      <t>³</t>
    </r>
    <r>
      <rPr>
        <sz val="10"/>
        <rFont val="仿宋_GB2312"/>
        <charset val="134"/>
      </rPr>
      <t>蓄水池1座；茶叶种植：第一次茶苗种植682150株，第二次茶苗补植117612株，防草布153430.8</t>
    </r>
    <r>
      <rPr>
        <sz val="10"/>
        <rFont val="宋体"/>
        <charset val="134"/>
      </rPr>
      <t>㎡</t>
    </r>
    <r>
      <rPr>
        <sz val="10"/>
        <rFont val="仿宋_GB2312"/>
        <charset val="134"/>
      </rPr>
      <t>，反光膜42619.65</t>
    </r>
    <r>
      <rPr>
        <sz val="10"/>
        <rFont val="宋体"/>
        <charset val="134"/>
      </rPr>
      <t>㎡</t>
    </r>
    <r>
      <rPr>
        <sz val="10"/>
        <rFont val="仿宋_GB2312"/>
        <charset val="134"/>
      </rPr>
      <t xml:space="preserve">，有机肥147.02t，附属设施：铁丝网围栏3969.32m，大门2座，标识牌2个（具体做法详见施工图）。 </t>
    </r>
  </si>
  <si>
    <t>续建</t>
  </si>
  <si>
    <t>察隅县下察隅镇松古村茶叶种植项目</t>
  </si>
  <si>
    <t>松古村</t>
  </si>
  <si>
    <r>
      <rPr>
        <sz val="10"/>
        <rFont val="仿宋_GB2312"/>
        <charset val="134"/>
      </rPr>
      <t>土地平整：土方清理13844.69m</t>
    </r>
    <r>
      <rPr>
        <sz val="10"/>
        <rFont val="宋体"/>
        <charset val="134"/>
      </rPr>
      <t>³</t>
    </r>
    <r>
      <rPr>
        <sz val="10"/>
        <rFont val="仿宋_GB2312"/>
        <charset val="134"/>
      </rPr>
      <t>，石方清理11610m</t>
    </r>
    <r>
      <rPr>
        <sz val="10"/>
        <rFont val="宋体"/>
        <charset val="134"/>
      </rPr>
      <t>³</t>
    </r>
    <r>
      <rPr>
        <sz val="10"/>
        <rFont val="仿宋_GB2312"/>
        <charset val="134"/>
      </rPr>
      <t>，场地平整357492.358</t>
    </r>
    <r>
      <rPr>
        <sz val="10"/>
        <rFont val="宋体"/>
        <charset val="134"/>
      </rPr>
      <t>㎡</t>
    </r>
    <r>
      <rPr>
        <sz val="10"/>
        <rFont val="仿宋_GB2312"/>
        <charset val="134"/>
      </rPr>
      <t>，灌溉工程，管道工程1项，沉砂池3座，取水口3座，50m</t>
    </r>
    <r>
      <rPr>
        <sz val="10"/>
        <rFont val="宋体"/>
        <charset val="134"/>
      </rPr>
      <t>³</t>
    </r>
    <r>
      <rPr>
        <sz val="10"/>
        <rFont val="仿宋_GB2312"/>
        <charset val="134"/>
      </rPr>
      <t>蓄水池1座，25m</t>
    </r>
    <r>
      <rPr>
        <sz val="10"/>
        <rFont val="宋体"/>
        <charset val="134"/>
      </rPr>
      <t>³</t>
    </r>
    <r>
      <rPr>
        <sz val="10"/>
        <rFont val="仿宋_GB2312"/>
        <charset val="134"/>
      </rPr>
      <t>蓄水池2座；茶叶种植：第一次茶苗种植1833264株，第二次茶苗补植316080株，防草布412342.25</t>
    </r>
    <r>
      <rPr>
        <sz val="10"/>
        <rFont val="宋体"/>
        <charset val="134"/>
      </rPr>
      <t>㎡</t>
    </r>
    <r>
      <rPr>
        <sz val="10"/>
        <rFont val="仿宋_GB2312"/>
        <charset val="134"/>
      </rPr>
      <t>，反光膜90833.48</t>
    </r>
    <r>
      <rPr>
        <sz val="10"/>
        <rFont val="宋体"/>
        <charset val="134"/>
      </rPr>
      <t>㎡</t>
    </r>
    <r>
      <rPr>
        <sz val="10"/>
        <rFont val="仿宋_GB2312"/>
        <charset val="134"/>
      </rPr>
      <t>，有机肥395.11t；附属设施：铁丝网围栏8517.58m，大门3座，标识牌3个</t>
    </r>
  </si>
  <si>
    <t>察隅县下察隅镇京都村柑橘项目</t>
  </si>
  <si>
    <t>京都村</t>
  </si>
  <si>
    <t>购买京都村柑桔地120亩地面附着物以及152亩新建网围栏、灌溉管道工程、追肥等配套附属设施。</t>
  </si>
  <si>
    <t>察隅县上察隅镇荣玉村茶叶粗加工坊建设项目</t>
  </si>
  <si>
    <t>荣玉村</t>
  </si>
  <si>
    <t>建设规模及工程内容，茶叶粗加工厂房:建筑装饰工程725.23m，安装工程725.23m:门卫室:建筑装饰工程53.04m，安装工程53.04mi;附属工程:新建围144.60m，硬化工程637.32m，停车位画线1.00项，总体给排水工程1.00项，总体电气工程1.00项。(具体建设内容详见施工图)</t>
  </si>
  <si>
    <t>察隅县下察隅镇松古村茶叶粗加工坊建设项目</t>
  </si>
  <si>
    <t>在下察隅镇松古村建设加工坊、仓库大门等附属设施</t>
  </si>
  <si>
    <t>察隅县察瓦龙乡阿丙村软籽石榴种植项目二期</t>
  </si>
  <si>
    <t>阿丙村</t>
  </si>
  <si>
    <t>种植石榴222.5亩，并配套附属设施</t>
  </si>
  <si>
    <t>察隅县察瓦龙乡拉卡村软籽石榴种植项目</t>
  </si>
  <si>
    <t>拉卡村</t>
  </si>
  <si>
    <t>种植石榴110.4亩，并配套附属设施</t>
  </si>
  <si>
    <t>察隅县察瓦龙乡扎那村软籽石榴种植项目</t>
  </si>
  <si>
    <t>扎那村</t>
  </si>
  <si>
    <t>种植石榴98亩，并配套附属设施</t>
  </si>
  <si>
    <t>察隅县古拉乡安巴村软籽石榴种植项目二期</t>
  </si>
  <si>
    <t>安巴村</t>
  </si>
  <si>
    <t>种植石榴255亩，并配套附属设施</t>
  </si>
  <si>
    <t>中央财政扶贫少数民族发展资金（含兴边富民）1166.28万元</t>
  </si>
  <si>
    <t>察隅县竹瓦根镇牦牛养殖项目</t>
  </si>
  <si>
    <t>日东、目若、嘎达等村</t>
  </si>
  <si>
    <r>
      <rPr>
        <sz val="10"/>
        <rFont val="仿宋_GB2312"/>
        <charset val="134"/>
      </rPr>
      <t>在竹瓦根镇日东片区修建1000</t>
    </r>
    <r>
      <rPr>
        <sz val="10"/>
        <rFont val="宋体"/>
        <charset val="134"/>
      </rPr>
      <t>㎡</t>
    </r>
    <r>
      <rPr>
        <sz val="10"/>
        <rFont val="仿宋_GB2312"/>
        <charset val="134"/>
      </rPr>
      <t>的牛舍、购买种牛10头、牦牛120头、母牛20头、饲料粉碎机2台等附属配套设施。</t>
    </r>
  </si>
  <si>
    <t>察隅县察瓦龙乡龙普村软籽石榴种植项目</t>
  </si>
  <si>
    <t>龙普村</t>
  </si>
  <si>
    <t>种植石榴300亩，灌溉工程2885M，并配套附属设施</t>
  </si>
  <si>
    <t>察隅县察瓦龙乡昌西村软籽石榴种植项目</t>
  </si>
  <si>
    <t>昌西村</t>
  </si>
  <si>
    <t>种植石榴120亩，并配套附属设施</t>
  </si>
  <si>
    <t>察隅县竹瓦根镇城郊蔬菜种植项目</t>
  </si>
  <si>
    <t>学尼村</t>
  </si>
  <si>
    <r>
      <rPr>
        <sz val="10"/>
        <rFont val="仿宋_GB2312"/>
        <charset val="134"/>
      </rPr>
      <t>温室大棚：建筑装饰工程2042.48</t>
    </r>
    <r>
      <rPr>
        <sz val="10"/>
        <rFont val="宋体"/>
        <charset val="134"/>
      </rPr>
      <t>㎡</t>
    </r>
    <r>
      <rPr>
        <sz val="10"/>
        <rFont val="仿宋_GB2312"/>
        <charset val="134"/>
      </rPr>
      <t>，安装工程2042.48</t>
    </r>
    <r>
      <rPr>
        <sz val="10"/>
        <rFont val="宋体"/>
        <charset val="134"/>
      </rPr>
      <t>㎡</t>
    </r>
    <r>
      <rPr>
        <sz val="10"/>
        <rFont val="仿宋_GB2312"/>
        <charset val="134"/>
      </rPr>
      <t>；附属工程：围墙工程（含大门）308.9m，有机营养土+营养液1项，土石方工程1项，总体电气工程1项，总体给排水工程1项。</t>
    </r>
  </si>
  <si>
    <t>察隅县察瓦龙乡城郊蔬菜种植项目</t>
  </si>
  <si>
    <t>邓许村</t>
  </si>
  <si>
    <r>
      <rPr>
        <sz val="10"/>
        <rFont val="仿宋_GB2312"/>
        <charset val="134"/>
      </rPr>
      <t>360m</t>
    </r>
    <r>
      <rPr>
        <sz val="10"/>
        <rFont val="宋体"/>
        <charset val="134"/>
      </rPr>
      <t>³</t>
    </r>
    <r>
      <rPr>
        <sz val="10"/>
        <rFont val="仿宋_GB2312"/>
        <charset val="134"/>
      </rPr>
      <t>大棚3座，装饰工程1080</t>
    </r>
    <r>
      <rPr>
        <sz val="10"/>
        <rFont val="宋体"/>
        <charset val="134"/>
      </rPr>
      <t>㎡</t>
    </r>
    <r>
      <rPr>
        <sz val="10"/>
        <rFont val="仿宋_GB2312"/>
        <charset val="134"/>
      </rPr>
      <t>，安装工程1080</t>
    </r>
    <r>
      <rPr>
        <sz val="10"/>
        <rFont val="宋体"/>
        <charset val="134"/>
      </rPr>
      <t>㎡</t>
    </r>
    <r>
      <rPr>
        <sz val="10"/>
        <rFont val="仿宋_GB2312"/>
        <charset val="134"/>
      </rPr>
      <t>； 296m</t>
    </r>
    <r>
      <rPr>
        <sz val="10"/>
        <rFont val="宋体"/>
        <charset val="134"/>
      </rPr>
      <t>³</t>
    </r>
    <r>
      <rPr>
        <sz val="10"/>
        <rFont val="仿宋_GB2312"/>
        <charset val="134"/>
      </rPr>
      <t>大棚2座，装饰工程592</t>
    </r>
    <r>
      <rPr>
        <sz val="10"/>
        <rFont val="宋体"/>
        <charset val="134"/>
      </rPr>
      <t>㎡</t>
    </r>
    <r>
      <rPr>
        <sz val="10"/>
        <rFont val="仿宋_GB2312"/>
        <charset val="134"/>
      </rPr>
      <t>， 安装工程592</t>
    </r>
    <r>
      <rPr>
        <sz val="10"/>
        <rFont val="宋体"/>
        <charset val="134"/>
      </rPr>
      <t>㎡</t>
    </r>
    <r>
      <rPr>
        <sz val="10"/>
        <rFont val="仿宋_GB2312"/>
        <charset val="134"/>
      </rPr>
      <t>；240m</t>
    </r>
    <r>
      <rPr>
        <sz val="10"/>
        <rFont val="宋体"/>
        <charset val="134"/>
      </rPr>
      <t>³</t>
    </r>
    <r>
      <rPr>
        <sz val="10"/>
        <rFont val="仿宋_GB2312"/>
        <charset val="134"/>
      </rPr>
      <t>大棚9座，装饰工程2160</t>
    </r>
    <r>
      <rPr>
        <sz val="10"/>
        <rFont val="宋体"/>
        <charset val="134"/>
      </rPr>
      <t>㎡</t>
    </r>
    <r>
      <rPr>
        <sz val="10"/>
        <rFont val="仿宋_GB2312"/>
        <charset val="134"/>
      </rPr>
      <t>，安装工程2160</t>
    </r>
    <r>
      <rPr>
        <sz val="10"/>
        <rFont val="宋体"/>
        <charset val="134"/>
      </rPr>
      <t>㎡</t>
    </r>
    <r>
      <rPr>
        <sz val="10"/>
        <rFont val="仿宋_GB2312"/>
        <charset val="134"/>
      </rPr>
      <t>；216m</t>
    </r>
    <r>
      <rPr>
        <sz val="10"/>
        <rFont val="宋体"/>
        <charset val="134"/>
      </rPr>
      <t>³</t>
    </r>
    <r>
      <rPr>
        <sz val="10"/>
        <rFont val="仿宋_GB2312"/>
        <charset val="134"/>
      </rPr>
      <t>大棚6座，装饰工程1296</t>
    </r>
    <r>
      <rPr>
        <sz val="10"/>
        <rFont val="宋体"/>
        <charset val="134"/>
      </rPr>
      <t>㎡</t>
    </r>
    <r>
      <rPr>
        <sz val="10"/>
        <rFont val="仿宋_GB2312"/>
        <charset val="134"/>
      </rPr>
      <t>，安装工程1296</t>
    </r>
    <r>
      <rPr>
        <sz val="10"/>
        <rFont val="宋体"/>
        <charset val="134"/>
      </rPr>
      <t>㎡</t>
    </r>
    <r>
      <rPr>
        <sz val="10"/>
        <rFont val="仿宋_GB2312"/>
        <charset val="134"/>
      </rPr>
      <t>；168m</t>
    </r>
    <r>
      <rPr>
        <sz val="10"/>
        <rFont val="宋体"/>
        <charset val="134"/>
      </rPr>
      <t>³</t>
    </r>
    <r>
      <rPr>
        <sz val="10"/>
        <rFont val="仿宋_GB2312"/>
        <charset val="134"/>
      </rPr>
      <t>大棚1座，装饰工程168</t>
    </r>
    <r>
      <rPr>
        <sz val="10"/>
        <rFont val="宋体"/>
        <charset val="134"/>
      </rPr>
      <t>㎡</t>
    </r>
    <r>
      <rPr>
        <sz val="10"/>
        <rFont val="仿宋_GB2312"/>
        <charset val="134"/>
      </rPr>
      <t>，安装工程168</t>
    </r>
    <r>
      <rPr>
        <sz val="10"/>
        <rFont val="宋体"/>
        <charset val="134"/>
      </rPr>
      <t>㎡</t>
    </r>
    <r>
      <rPr>
        <sz val="10"/>
        <rFont val="仿宋_GB2312"/>
        <charset val="134"/>
      </rPr>
      <t>；等附属设施。</t>
    </r>
  </si>
  <si>
    <t>察隅县察瓦龙乡大流沙石榴种植项目</t>
  </si>
  <si>
    <t>种植石榴120亩，新建蓄水池、灌溉管渠、网围栏等附属设施。并引进专业人才进行察瓦龙乡全乡石榴的技术指导</t>
  </si>
  <si>
    <t>察隅县察瓦龙乡阿丙村石榴种植项目三期</t>
  </si>
  <si>
    <r>
      <rPr>
        <sz val="10"/>
        <rFont val="仿宋_GB2312"/>
        <charset val="134"/>
      </rPr>
      <t>土地平整72.07亩，100m</t>
    </r>
    <r>
      <rPr>
        <sz val="10"/>
        <rFont val="宋体"/>
        <charset val="134"/>
      </rPr>
      <t>³</t>
    </r>
    <r>
      <rPr>
        <sz val="10"/>
        <rFont val="仿宋_GB2312"/>
        <charset val="134"/>
      </rPr>
      <t>蓄水池1座，喷灌系统1项，苗木种植3730株，网围栏2109m，阀门井7座等附属设施</t>
    </r>
  </si>
  <si>
    <t>察隅县察瓦龙乡龙布村羊肚菌种植项目</t>
  </si>
  <si>
    <t>龙布村</t>
  </si>
  <si>
    <t>种植羊肚菌40亩，并配套灌溉、围栏等附属设施</t>
  </si>
  <si>
    <t>察隅县察瓦龙乡龙布村灵芝种植项目</t>
  </si>
  <si>
    <t>种植灵芝菌8亩，并配套灌溉、围栏等附属设施</t>
  </si>
  <si>
    <t>察隅县下察隅镇夏尼村旅游配套设施建设项目</t>
  </si>
  <si>
    <t>夏尼村</t>
  </si>
  <si>
    <t>修建停车场1个、门牌标识5个附属设施（具体见设计）等。</t>
  </si>
  <si>
    <t>2021年中央财政衔接推进乡村振兴补助资金（巩固拓展脱贫攻坚成果和乡村振兴任务资金1300万元）
林财农指〔2021〕28号</t>
  </si>
  <si>
    <t>察隅县下察隅镇夏尼村猕猴桃园提升项目</t>
  </si>
  <si>
    <t>在猕猴桃园铺设宽0.6米、长600米石板，并对360亩猕猴桃园施有机肥（每亩1吨）（具体见设计）。</t>
  </si>
  <si>
    <t>察隅县察瓦龙乡松塔村石榴提升项目</t>
  </si>
  <si>
    <t>松塔村</t>
  </si>
  <si>
    <t>计划对松塔村126亩石榴施加有机肥，安装滴管系统等附属设施。（具体见设计）</t>
  </si>
  <si>
    <t>察隅县下察隅镇布巴村、沙玛村产业提升项目</t>
  </si>
  <si>
    <t>布巴村、沙玛村</t>
  </si>
  <si>
    <t>计划对布巴村370亩猕猴桃、30亩石榴及沙玛村370亩枇杷和280亩石榴施加有机肥（每亩1吨）。（具体见设计）</t>
  </si>
  <si>
    <t>察隅县下察隅镇布巴村猕猴桃园提升项目</t>
  </si>
  <si>
    <t>布巴村</t>
  </si>
  <si>
    <t>计划修建产业园道路429米及三相电接入（具体见设计）。</t>
  </si>
  <si>
    <t>察隅县下察隅镇夏尼村猕猴桃种植项目</t>
  </si>
  <si>
    <t>在夏尼村种植猕猴桃100亩，及灌溉、购置有机肥等附属设施。</t>
  </si>
  <si>
    <t>办理前置</t>
  </si>
  <si>
    <t>察隅县古玉乡罗马村人畜分离项目</t>
  </si>
  <si>
    <t>罗马村</t>
  </si>
  <si>
    <t>计划对罗马村罗马组、大菠萝组、小菠萝组共计69户进行人畜分离，罗马组修建钢架桥一座（长27M，宽4.5M）。（具体见设计）</t>
  </si>
  <si>
    <t>2021年中央财政衔接推进乡村振兴补助资金（少数民族发展资金1015.72万元）
林财农指〔2021〕28号</t>
  </si>
  <si>
    <t>二、农村基础设施建设类</t>
  </si>
  <si>
    <t>察隅县古拉乡关龙村人居环境综合整治项目</t>
  </si>
  <si>
    <t>关龙村</t>
  </si>
  <si>
    <r>
      <rPr>
        <sz val="10"/>
        <rFont val="仿宋_GB2312"/>
        <charset val="134"/>
      </rPr>
      <t>拉巴组：仿木围栏工程415.9m,新建路灯工程7盏，维修路灯工程4盏，围墙新建工程1285.78m，原有围墙刷漆工程30.95m，挡土墙工程83.93m,硬化工程1047.33</t>
    </r>
    <r>
      <rPr>
        <sz val="10"/>
        <rFont val="宋体"/>
        <charset val="134"/>
      </rPr>
      <t>㎡</t>
    </r>
    <r>
      <rPr>
        <sz val="10"/>
        <rFont val="仿宋_GB2312"/>
        <charset val="134"/>
      </rPr>
      <t>，化粪池7座，大门工程12座，拆除工程10</t>
    </r>
    <r>
      <rPr>
        <sz val="10"/>
        <rFont val="宋体"/>
        <charset val="134"/>
      </rPr>
      <t>㎡</t>
    </r>
    <r>
      <rPr>
        <sz val="10"/>
        <rFont val="仿宋_GB2312"/>
        <charset val="134"/>
      </rPr>
      <t>；次崩组仿木围栏工程1354.04m挡土墙拆除及新建工程37.98m，挡土墙84.26m，围墙新建工程651.39m等（具体做法详见施工图）</t>
    </r>
  </si>
  <si>
    <t>中央财政扶贫以工代赈资金</t>
  </si>
  <si>
    <t>察隅县察瓦龙乡学巴村供水项目</t>
  </si>
  <si>
    <t>学巴村</t>
  </si>
  <si>
    <t>修建蓄水池2座，排气井6座、阀门井92座、排泥井4座、DN110PE管4.97km，DN90PE管3321米，DN40PE140米，DN32PE管1320米及配套设施</t>
  </si>
  <si>
    <t>县级专项扶贫资金1150万元</t>
  </si>
  <si>
    <t>自治区财政专项扶贫资金（261.74万元）</t>
  </si>
  <si>
    <t>自治区财政专项扶贫资金少数民族发展方向（1700万元）</t>
  </si>
  <si>
    <t>察隅县古玉乡然乌学村农田灌溉水利设施建设项目</t>
  </si>
  <si>
    <t>然乌学村</t>
  </si>
  <si>
    <t>新建取水口15个，拦污栅15个，DN160PE管道3700m，阀门65个及其他附属设施</t>
  </si>
  <si>
    <t>察隅县古拉乡俄玉村农田灌溉水渠建设项目</t>
  </si>
  <si>
    <t>俄玉村</t>
  </si>
  <si>
    <t>水渠工程：0.5m*0.5m水渠681.31m,0.4m*0.4m水渠1432.11m，0.3m*0.3m水渠341.87m，0.4m*0.5m分水口37个等附属设施</t>
  </si>
  <si>
    <t>察隅县竹瓦根镇学尼搬迁村桥梁新建工程</t>
  </si>
  <si>
    <r>
      <rPr>
        <sz val="10"/>
        <rFont val="仿宋_GB2312"/>
        <charset val="134"/>
      </rPr>
      <t>临时供电设施：200KW发电机1台；路基工程：场地清理0.236km，路基挖方68.4m</t>
    </r>
    <r>
      <rPr>
        <sz val="10"/>
        <rFont val="宋体"/>
        <charset val="134"/>
      </rPr>
      <t>³</t>
    </r>
    <r>
      <rPr>
        <sz val="10"/>
        <rFont val="仿宋_GB2312"/>
        <charset val="134"/>
      </rPr>
      <t>，路基填方2657.3m</t>
    </r>
    <r>
      <rPr>
        <sz val="10"/>
        <rFont val="宋体"/>
        <charset val="134"/>
      </rPr>
      <t>³</t>
    </r>
    <r>
      <rPr>
        <sz val="10"/>
        <rFont val="仿宋_GB2312"/>
        <charset val="134"/>
      </rPr>
      <t>，结构物台背回填345.8m</t>
    </r>
    <r>
      <rPr>
        <sz val="10"/>
        <rFont val="宋体"/>
        <charset val="134"/>
      </rPr>
      <t>³</t>
    </r>
    <r>
      <rPr>
        <sz val="10"/>
        <rFont val="仿宋_GB2312"/>
        <charset val="134"/>
      </rPr>
      <t>，软弱地基处理0.056km，排水工程0.101km，路基防护与加固工程0.144km；路面工程：水泥混凝土路面885</t>
    </r>
    <r>
      <rPr>
        <sz val="10"/>
        <rFont val="宋体"/>
        <charset val="134"/>
      </rPr>
      <t>㎡</t>
    </r>
    <r>
      <rPr>
        <sz val="10"/>
        <rFont val="仿宋_GB2312"/>
        <charset val="134"/>
      </rPr>
      <t>，路槽、路肩及中央分隔带70</t>
    </r>
    <r>
      <rPr>
        <sz val="10"/>
        <rFont val="宋体"/>
        <charset val="134"/>
      </rPr>
      <t>㎡</t>
    </r>
    <r>
      <rPr>
        <sz val="10"/>
        <rFont val="仿宋_GB2312"/>
        <charset val="134"/>
      </rPr>
      <t>；桥梁涵洞工程：中桥工程1座103.900m；交叉工程：平面交叉2处；交通工程及沿线设施：交通安全设施0.236公路公里；施工场地建设及安全生产（具体做法详见施工图）</t>
    </r>
  </si>
  <si>
    <t>察隅县察瓦龙乡门空吊桥改建工程项目</t>
  </si>
  <si>
    <t>前中瓦村</t>
  </si>
  <si>
    <t>新建桥梁160米，路基工程0.33千米，路面工程0.33千米，临时工程0.49千米以及沿线设施、环境保护等附属设施</t>
  </si>
  <si>
    <t>察隅县竹瓦根镇雄久村基础设施建设项目</t>
  </si>
  <si>
    <t>雄久村</t>
  </si>
  <si>
    <t>新铺设管道2205米，新建蓄水池及其他配套附属设施。</t>
  </si>
  <si>
    <t>察隅县察瓦龙乡龙布村安全饮水工程建设项目</t>
  </si>
  <si>
    <t>新建引水管5公里，修建取水口、分水井、排泥井、检修井、蓄水池等附属设施</t>
  </si>
  <si>
    <t>察隅县古拉乡俄玉村土地提升改造项目</t>
  </si>
  <si>
    <t>铁艺大门-1（3樘），铁艺大门-2（4樘），新建围墙1911.98M，土地平整1项，有机肥177.33T等附属设施</t>
  </si>
  <si>
    <t>察瓦龙乡龙普村入户道路建设项目</t>
  </si>
  <si>
    <t>新建1.5米宽，入户道路2669.83米，场地硬化872.69平方米，及道路涵洞等附属设施</t>
  </si>
  <si>
    <t>察瓦龙乡龙普村灌溉水渠建设项目</t>
  </si>
  <si>
    <t>新建饮水工程：取水口4座，1#引水渠211.72米，2#引水渠184.43米，Dn400PE管300米，3#引水渠91.3米，4#引水渠1057.73米等</t>
  </si>
  <si>
    <t>察隅县察瓦龙乡格布村机耕道建设项目</t>
  </si>
  <si>
    <t>格布村</t>
  </si>
  <si>
    <r>
      <rPr>
        <sz val="10"/>
        <rFont val="仿宋_GB2312"/>
        <charset val="134"/>
      </rPr>
      <t>车行道路面工程4901.2</t>
    </r>
    <r>
      <rPr>
        <sz val="10"/>
        <rFont val="宋体"/>
        <charset val="134"/>
      </rPr>
      <t>㎡</t>
    </r>
    <r>
      <rPr>
        <sz val="10"/>
        <rFont val="仿宋_GB2312"/>
        <charset val="134"/>
      </rPr>
      <t>，土石方工程1项，排水沟438m，路基防护工程441.09m</t>
    </r>
    <r>
      <rPr>
        <sz val="10"/>
        <rFont val="宋体"/>
        <charset val="134"/>
      </rPr>
      <t>³</t>
    </r>
    <r>
      <rPr>
        <sz val="10"/>
        <rFont val="仿宋_GB2312"/>
        <charset val="134"/>
      </rPr>
      <t>，新建铁艺大门2座，管道工程200m。</t>
    </r>
  </si>
  <si>
    <t>察隅县察瓦龙乡学巴村土地提升改造项目</t>
  </si>
  <si>
    <r>
      <rPr>
        <sz val="10"/>
        <rFont val="仿宋_GB2312"/>
        <charset val="134"/>
      </rPr>
      <t>清楚土堆、石碓16074.43m</t>
    </r>
    <r>
      <rPr>
        <sz val="10"/>
        <rFont val="宋体"/>
        <charset val="134"/>
      </rPr>
      <t>³</t>
    </r>
    <r>
      <rPr>
        <sz val="10"/>
        <rFont val="仿宋_GB2312"/>
        <charset val="134"/>
      </rPr>
      <t>，土地平整69658.08</t>
    </r>
    <r>
      <rPr>
        <sz val="10"/>
        <rFont val="宋体"/>
        <charset val="134"/>
      </rPr>
      <t>²</t>
    </r>
    <r>
      <rPr>
        <sz val="10"/>
        <rFont val="仿宋_GB2312"/>
        <charset val="134"/>
      </rPr>
      <t>，有机肥156.74T；拆除工程：拆除围墙914.4m，硬化破除77.7</t>
    </r>
    <r>
      <rPr>
        <sz val="10"/>
        <rFont val="宋体"/>
        <charset val="134"/>
      </rPr>
      <t>㎡</t>
    </r>
    <r>
      <rPr>
        <sz val="10"/>
        <rFont val="仿宋_GB2312"/>
        <charset val="134"/>
      </rPr>
      <t>；灌溉工程：0.4*0.4水渠1926.96m，0.3*0.3水渠1048.44m，0.4*0.4分水口35个，0.3*0.3分水口32个，取水口2座等附属设施</t>
    </r>
  </si>
  <si>
    <t>察隅县下察隅镇自更村、共同村、夏尼村道路硬化项目</t>
  </si>
  <si>
    <t>共同村、自更村、夏尼村</t>
  </si>
  <si>
    <r>
      <rPr>
        <sz val="10"/>
        <rFont val="仿宋_GB2312"/>
        <charset val="134"/>
      </rPr>
      <t>计划：1.共同村修建组与组之间道路硬化910</t>
    </r>
    <r>
      <rPr>
        <sz val="10"/>
        <rFont val="宋体"/>
        <charset val="134"/>
      </rPr>
      <t>㎡</t>
    </r>
    <r>
      <rPr>
        <sz val="10"/>
        <rFont val="仿宋_GB2312"/>
        <charset val="134"/>
      </rPr>
      <t>；2.自更村入村道路硬化483</t>
    </r>
    <r>
      <rPr>
        <sz val="10"/>
        <rFont val="宋体"/>
        <charset val="134"/>
      </rPr>
      <t>㎡</t>
    </r>
    <r>
      <rPr>
        <sz val="10"/>
        <rFont val="仿宋_GB2312"/>
        <charset val="134"/>
      </rPr>
      <t>、浆砌石挡墙849.34m</t>
    </r>
    <r>
      <rPr>
        <sz val="10"/>
        <rFont val="宋体"/>
        <charset val="134"/>
      </rPr>
      <t>³</t>
    </r>
    <r>
      <rPr>
        <sz val="10"/>
        <rFont val="仿宋_GB2312"/>
        <charset val="134"/>
      </rPr>
      <t>，村道及入户道路破除修复硬化2009</t>
    </r>
    <r>
      <rPr>
        <sz val="10"/>
        <rFont val="宋体"/>
        <charset val="134"/>
      </rPr>
      <t>㎡</t>
    </r>
    <r>
      <rPr>
        <sz val="10"/>
        <rFont val="仿宋_GB2312"/>
        <charset val="134"/>
      </rPr>
      <t>、新建新建涵洞1个;3.夏尼村:村内道路硬化1026.8</t>
    </r>
    <r>
      <rPr>
        <sz val="10"/>
        <rFont val="宋体"/>
        <charset val="134"/>
      </rPr>
      <t>㎡</t>
    </r>
    <r>
      <rPr>
        <sz val="10"/>
        <rFont val="仿宋_GB2312"/>
        <charset val="134"/>
      </rPr>
      <t>，拆除工程1项，排水沟25m等附属设施</t>
    </r>
  </si>
  <si>
    <t>察隅县察瓦龙乡龙布村吊桥维修项目</t>
  </si>
  <si>
    <t>维修龙布吊桥130米</t>
  </si>
  <si>
    <t>察隅县察瓦龙乡格布、龙布等村入户道路建设项目</t>
  </si>
  <si>
    <t>康然村、格布村、扎那村、龙布村等村</t>
  </si>
  <si>
    <r>
      <rPr>
        <sz val="10"/>
        <rFont val="仿宋_GB2312"/>
        <charset val="134"/>
      </rPr>
      <t>计划：1.康然村新建入户道路1564.5</t>
    </r>
    <r>
      <rPr>
        <sz val="10"/>
        <rFont val="宋体"/>
        <charset val="134"/>
      </rPr>
      <t>㎡</t>
    </r>
    <r>
      <rPr>
        <sz val="10"/>
        <rFont val="仿宋_GB2312"/>
        <charset val="134"/>
      </rPr>
      <t>，新建挡土墙215m；2.格布村新建入户道路1481</t>
    </r>
    <r>
      <rPr>
        <sz val="10"/>
        <rFont val="宋体"/>
        <charset val="134"/>
      </rPr>
      <t>㎡</t>
    </r>
    <r>
      <rPr>
        <sz val="10"/>
        <rFont val="仿宋_GB2312"/>
        <charset val="134"/>
      </rPr>
      <t>；3.扎那村新建入户道路2475</t>
    </r>
    <r>
      <rPr>
        <sz val="10"/>
        <rFont val="宋体"/>
        <charset val="134"/>
      </rPr>
      <t>㎡</t>
    </r>
    <r>
      <rPr>
        <sz val="10"/>
        <rFont val="仿宋_GB2312"/>
        <charset val="134"/>
      </rPr>
      <t>；4.龙布村新建入户道路438.5</t>
    </r>
    <r>
      <rPr>
        <sz val="10"/>
        <rFont val="宋体"/>
        <charset val="134"/>
      </rPr>
      <t>㎡</t>
    </r>
    <r>
      <rPr>
        <sz val="10"/>
        <rFont val="仿宋_GB2312"/>
        <charset val="134"/>
      </rPr>
      <t>，新建挡土墙70m；5.前中瓦村新建入户道路1400</t>
    </r>
    <r>
      <rPr>
        <sz val="10"/>
        <rFont val="宋体"/>
        <charset val="134"/>
      </rPr>
      <t>㎡</t>
    </r>
    <r>
      <rPr>
        <sz val="10"/>
        <rFont val="仿宋_GB2312"/>
        <charset val="134"/>
      </rPr>
      <t>，新建挡土墙70m；6.学巴村新建入户道路275.25</t>
    </r>
    <r>
      <rPr>
        <sz val="10"/>
        <rFont val="宋体"/>
        <charset val="134"/>
      </rPr>
      <t>㎡</t>
    </r>
    <r>
      <rPr>
        <sz val="10"/>
        <rFont val="仿宋_GB2312"/>
        <charset val="134"/>
      </rPr>
      <t>；7.阿丙村新建入户道路185</t>
    </r>
    <r>
      <rPr>
        <sz val="10"/>
        <rFont val="宋体"/>
        <charset val="134"/>
      </rPr>
      <t>㎡</t>
    </r>
    <r>
      <rPr>
        <sz val="10"/>
        <rFont val="仿宋_GB2312"/>
        <charset val="134"/>
      </rPr>
      <t>，新建挡土墙13m；8.昌西村新建入户道路160</t>
    </r>
    <r>
      <rPr>
        <sz val="10"/>
        <rFont val="宋体"/>
        <charset val="134"/>
      </rPr>
      <t>㎡</t>
    </r>
    <r>
      <rPr>
        <sz val="10"/>
        <rFont val="仿宋_GB2312"/>
        <charset val="134"/>
      </rPr>
      <t xml:space="preserve">，新建挡土墙307m；
</t>
    </r>
  </si>
  <si>
    <t>察隅县古玉乡玉和、古井等村入户道路建设项目</t>
  </si>
  <si>
    <t>玉和村、然乌学村、古井村、罗马村等</t>
  </si>
  <si>
    <t>计划：1.玉和村新建入户道路，长1458m，宽3m；2.然乌学村新建入户道路，长591m，宽3m；3.罗马村新建入户道路，长451m，宽3m；4.古井村新建入户道路，长1644m，宽3m；5.巴依村新建入户道路，长824.3m，宽3m；6.博学村新建入户道路，长1049.5m，宽3m</t>
  </si>
  <si>
    <t>察隅县上察隅镇仕中、阿扎等村入户道路项目</t>
  </si>
  <si>
    <t>仕中村、阿扎村、桑巴亚中村等村</t>
  </si>
  <si>
    <t xml:space="preserve">计划：1.仕中村修建宽2m入户道路1021米，面积为2042平方米；2、阿扎村修建宽2m入户道路104米，面积为208平方米；3.桑巴亚中村修建宽4.5米村内主干路650米，面积为2925平方米；4.荣玉村新建4米村内主干路520米，面积为2080平方米，修建宽2m入户道路800米，面积为1600平方米；5.格拥村修建宽4.5米村内主干路690米，面积为3105平方米，修建宽2m入户道路383米，面积为766平方米；6.米古村修建宽4.5米村内主干路500米，面积为2250平方米，修建宽2m入户道路170米，面积为340平方米
</t>
  </si>
  <si>
    <t>2021年县级涉农整合资金607.4</t>
  </si>
  <si>
    <t>察隅县察瓦龙乡龙普村人居环境综合整治项目</t>
  </si>
  <si>
    <t>计划对龙普村进行厕所改造及庭院整治，主要建设内容为：新建污水管道6751米，污水检查井345座，化粪池10座，新建路灯20盏等附属设施。（具体见设计）</t>
  </si>
  <si>
    <t>林芝市本级专项扶贫资金940万元
林财农指〔2021〕39号</t>
  </si>
  <si>
    <t>察隅县古玉乡布玉村人畜分离及土地平整补贴项目</t>
  </si>
  <si>
    <t>布玉村</t>
  </si>
  <si>
    <t>开展土地平整600亩、牲畜棚圈拆除及晒坝建设等附属设施。（具体见设计）</t>
  </si>
  <si>
    <t>察隅县古玉乡布玉村人饮及牲畜饮水提升改造项目</t>
  </si>
  <si>
    <r>
      <rPr>
        <sz val="10"/>
        <rFont val="仿宋_GB2312"/>
        <charset val="134"/>
      </rPr>
      <t>计划新建减压池1座；新建30m</t>
    </r>
    <r>
      <rPr>
        <sz val="10"/>
        <rFont val="宋体"/>
        <charset val="134"/>
      </rPr>
      <t>³</t>
    </r>
    <r>
      <rPr>
        <sz val="10"/>
        <rFont val="仿宋_GB2312"/>
        <charset val="134"/>
      </rPr>
      <t>高位水池1座，新建50m</t>
    </r>
    <r>
      <rPr>
        <sz val="10"/>
        <rFont val="宋体"/>
        <charset val="134"/>
      </rPr>
      <t>³</t>
    </r>
    <r>
      <rPr>
        <sz val="10"/>
        <rFont val="仿宋_GB2312"/>
        <charset val="134"/>
      </rPr>
      <t>高位水池1座；水源集水池1座；沉砂池1座，背水台26座，索缆桩2座，闸阀井26座，DN300支墩979座，衬塑钢管4405米等附属设施。（具体见设计）</t>
    </r>
  </si>
  <si>
    <t>察隅县沙玛、夏尼和布玉村垃圾生态化处理建设项目</t>
  </si>
  <si>
    <t>沙玛、夏尼、布玉</t>
  </si>
  <si>
    <t>用于沙玛村、夏尼村和布玉村乡村垃圾生态化处理，主要新建生态化垃圾处理设施1套，包括垃圾投放站等附属设施。</t>
  </si>
  <si>
    <t>察隅县下察隅镇夏尼村基础设施建设项目</t>
  </si>
  <si>
    <t>线路改造：为夏尼村全村线路进行改造；土地平整：152亩及其他基础设施；饮水管网改造：为夏尼村全村进行入户水管网改造；立面改造：为夏尼村全村房屋进行外立面改造等</t>
  </si>
  <si>
    <t>察隅县下察隅镇沙玛村基础设施建设项目</t>
  </si>
  <si>
    <t>沙玛村</t>
  </si>
  <si>
    <t>计划对沙玛村内基础设施进行完善，主要为环境整治1项、道路硬化、修复1项、围墙、线路入地等附属设施。（具体见设计）</t>
  </si>
  <si>
    <t>察隅县2021年乡村示范、重点帮扶村村容村貌提升工程建设项目</t>
  </si>
  <si>
    <t>10个示范村(罗马村、松塔村、俄玉村、西巴村、布宗村、学尼村、布巴村、沙玛村、夏尼村、扎拉村)，5个重点帮扶村（布玉村、龙普村、关龙村、觉布如村、学巴村）</t>
  </si>
  <si>
    <r>
      <rPr>
        <sz val="10"/>
        <rFont val="仿宋_GB2312"/>
        <charset val="134"/>
      </rPr>
      <t>1.硬化工程：新建3.5m宽村道1500m，维修3米宽村道500m，新建村道围墙380m，维修村道围墙1170m,修建浆砌石挡墙780m,平均高4m,宽0.7米修建村道波形护栏510m，排水边沟20m等内容。
2.亮化工程：新安装路灯240盏，维修改造160盏。
3.美化工程：九大振兴成果展示15个；村内方向指示牌15个；拆除老旧房屋685</t>
    </r>
    <r>
      <rPr>
        <sz val="10"/>
        <rFont val="宋体"/>
        <charset val="134"/>
      </rPr>
      <t>㎡</t>
    </r>
    <r>
      <rPr>
        <sz val="10"/>
        <rFont val="仿宋_GB2312"/>
        <charset val="134"/>
      </rPr>
      <t>并进行土地改良并复垦复绿；强弱电入地及老旧输电线路改造；
4.净化工程：购买垃圾桶97个，新建垃圾填埋池1座，购买环境卫生整治工具等；新建砖混结构牲畜棚圈68座；新建30平方米公用厕所及附属设施；</t>
    </r>
  </si>
  <si>
    <t>察隅县察瓦龙乡学巴村防洪提工程建设项目</t>
  </si>
  <si>
    <t>察瓦龙乡学巴村</t>
  </si>
  <si>
    <t>治理河道496米，新建防洪提923米及其他配套设施</t>
  </si>
  <si>
    <t>察隅县上察隅镇竹巴村水渠维修工程</t>
  </si>
  <si>
    <t>上察隅镇竹巴村</t>
  </si>
  <si>
    <t>建设规模及工程内容，建筑工程：取水口1项，渠道工程1项，建筑物工程1项；金属结构及安装工程：取水口工程1项，分水闸1项。（具体建设内容详见施工图）</t>
  </si>
  <si>
    <t>察隅县乡村振兴局</t>
  </si>
  <si>
    <t>冯红强</t>
  </si>
  <si>
    <t>2021年第二批中央财政衔接推进乡村振兴补助资金</t>
  </si>
  <si>
    <t>察隅县上察隅镇巩固村水渠建设项目二期</t>
  </si>
  <si>
    <t>上察隅镇巩固村</t>
  </si>
  <si>
    <t>建设规模及工程内容，渠道工程：1干渠渠道工程136m,2干渠渠道工程733m,3干渠渠道工程586m,4干渠渠道工140m,斗渠渠道工程1000m;构筑物工程：渠首进水闸工程1座，分水口工程49个，陡槽1座；金属结构及安装工程：渠首进水闸金属结构工程2扇，分水口闸门127扇。</t>
  </si>
  <si>
    <t>察隅县下察隅镇拉丁村搬迁点饮水工程</t>
  </si>
  <si>
    <t>下察隅镇拉丁村</t>
  </si>
  <si>
    <r>
      <rPr>
        <sz val="10"/>
        <color theme="1"/>
        <rFont val="仿宋_GB2312"/>
        <charset val="134"/>
      </rPr>
      <t>建设规模及工程内容，建筑工程：管道工程1项，建筑物工程1项；金属结构设备及安装工程：取水口（改造）1座，管道工程1项，建筑物工程1项；施工临时工程：临时工棚30</t>
    </r>
    <r>
      <rPr>
        <sz val="10"/>
        <color theme="1"/>
        <rFont val="宋体"/>
        <charset val="134"/>
      </rPr>
      <t>㎡</t>
    </r>
    <r>
      <rPr>
        <sz val="10"/>
        <color theme="1"/>
        <rFont val="仿宋_GB2312"/>
        <charset val="134"/>
      </rPr>
      <t>,临时仓库30</t>
    </r>
    <r>
      <rPr>
        <sz val="10"/>
        <color theme="1"/>
        <rFont val="宋体"/>
        <charset val="134"/>
      </rPr>
      <t>㎡</t>
    </r>
    <r>
      <rPr>
        <sz val="10"/>
        <color theme="1"/>
        <rFont val="仿宋_GB2312"/>
        <charset val="134"/>
      </rPr>
      <t>.(具体建设内容详见施工图）</t>
    </r>
  </si>
  <si>
    <t>察隅县竹瓦根镇学尼村旅游配套设施建设项目</t>
  </si>
  <si>
    <t>竹瓦根镇学尼村</t>
  </si>
  <si>
    <t>计划学尼村新建特色农牧产品展销、旅游、文化、民宿等为一体的旅游综合服务中心一座，附属工程：室外电气1项，车行硬化工程，主大门1座等设施。</t>
  </si>
  <si>
    <t>察隅县古玉乡布玉村农田网围栏及围墙建设项目</t>
  </si>
  <si>
    <t>古玉乡布玉村</t>
  </si>
  <si>
    <r>
      <rPr>
        <sz val="10"/>
        <color theme="1"/>
        <rFont val="仿宋_GB2312"/>
        <charset val="134"/>
      </rPr>
      <t>新建农田网围栏3215m、围墙3050m，挡墙1634m</t>
    </r>
    <r>
      <rPr>
        <sz val="10"/>
        <color rgb="FF000000"/>
        <rFont val="宋体"/>
        <charset val="134"/>
      </rPr>
      <t>³</t>
    </r>
    <r>
      <rPr>
        <sz val="10"/>
        <color theme="1"/>
        <rFont val="仿宋_GB2312"/>
        <charset val="134"/>
      </rPr>
      <t>，道路扩宽1米总长度560米等</t>
    </r>
  </si>
  <si>
    <t>三、生态保护和建设类</t>
  </si>
  <si>
    <t>生态岗位补助</t>
  </si>
  <si>
    <t>补助对象</t>
  </si>
  <si>
    <t>2021年预计发放岗位数3850人。</t>
  </si>
  <si>
    <t>2021年中央财政草原生态保护补助奖励资金
林财农指〔2021〕5号</t>
  </si>
  <si>
    <t>2021年中央财政草原生态保护补助奖励资金113.24万元
林财农指〔2021〕29号</t>
  </si>
  <si>
    <t>四、其他类</t>
  </si>
  <si>
    <t>察隅县易地扶贫搬贷款贴息</t>
  </si>
  <si>
    <t>无</t>
  </si>
  <si>
    <t>察隅县2019、2020年扶贫贴息贷款政府贴息</t>
  </si>
  <si>
    <t>2021年中央财政衔接推进乡村振兴补助资金
林财农指〔2021〕34号</t>
  </si>
  <si>
    <t>察隅县农牧民技术培训项目</t>
  </si>
  <si>
    <t>六乡镇</t>
  </si>
  <si>
    <t>对六乡镇贫困人口培训茶叶种植、林下资源种植、畜牧养殖、石榴、核桃种植等实用技术</t>
  </si>
  <si>
    <t>察隅县小额信贷风险担保金</t>
  </si>
  <si>
    <t>用于察隅县农牧民小额信贷风险担保资金</t>
  </si>
  <si>
    <t>长期</t>
  </si>
  <si>
    <t>察隅县扶贫贷款贴息</t>
  </si>
  <si>
    <t>汇总</t>
  </si>
  <si>
    <t>附件三</t>
  </si>
  <si>
    <r>
      <rPr>
        <b/>
        <sz val="18"/>
        <color rgb="FF333333"/>
        <rFont val="华文中宋"/>
        <charset val="134"/>
      </rPr>
      <t xml:space="preserve">  </t>
    </r>
    <r>
      <rPr>
        <b/>
        <u/>
        <sz val="18"/>
        <color rgb="FF333333"/>
        <rFont val="华文中宋"/>
        <charset val="134"/>
      </rPr>
      <t xml:space="preserve">   西藏自治区林芝市   </t>
    </r>
    <r>
      <rPr>
        <b/>
        <sz val="18"/>
        <color rgb="FF333333"/>
        <rFont val="华文中宋"/>
        <charset val="134"/>
      </rPr>
      <t>察隅县2021年脱贫县统筹整合资金工作统计表</t>
    </r>
  </si>
  <si>
    <t>填报省（自治区、直辖市）：林芝市察隅县财政局、乡村振兴局</t>
  </si>
  <si>
    <t>填报时间：2021年8月26日</t>
  </si>
  <si>
    <t>示范县名</t>
  </si>
  <si>
    <t>基本情况</t>
  </si>
  <si>
    <t>贫困县涉农资金整合情况</t>
  </si>
  <si>
    <t>农村人口数（人）</t>
  </si>
  <si>
    <t>建档立卡人口数（人）</t>
  </si>
  <si>
    <t>贫困村数</t>
  </si>
  <si>
    <t>贫困发生率（%）</t>
  </si>
  <si>
    <t>贫困县类别</t>
  </si>
  <si>
    <t>脱贫时间（年）</t>
  </si>
  <si>
    <t>出台本年度整合实施方案时间（年）</t>
  </si>
  <si>
    <t>出台资金管理办法时间（年）</t>
  </si>
  <si>
    <t>2020年中央财政资金规模</t>
  </si>
  <si>
    <t>2020年资金规模（万元）</t>
  </si>
  <si>
    <t>2021年计划整合资金规模（万元）</t>
  </si>
  <si>
    <t>2021年已整合规模（万元）</t>
  </si>
  <si>
    <t>中央</t>
  </si>
  <si>
    <t>省级</t>
  </si>
  <si>
    <t>地市级</t>
  </si>
  <si>
    <t>县级</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</si>
  <si>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</si>
  <si>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</si>
  <si>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t>附件4</t>
  </si>
  <si>
    <t>西藏自治区林芝市察隅县2021年脱贫县统筹整合资金项目资产后续管理统计表</t>
  </si>
  <si>
    <t>县（区）、乡（镇）名称</t>
  </si>
  <si>
    <t>项目资金总规模（万元）</t>
  </si>
  <si>
    <t>项目资产预估规模（万元）</t>
  </si>
  <si>
    <t>项目所有产权主体</t>
  </si>
  <si>
    <t>项目收益权主体</t>
  </si>
  <si>
    <t>项目经营权主体</t>
  </si>
  <si>
    <t>项目监督权主体</t>
  </si>
  <si>
    <t>项目处置权主体</t>
  </si>
  <si>
    <t>察隅县下察隅镇茶叶精加工点建设项目</t>
  </si>
  <si>
    <t>察隅县扶贫开发投资有限公司</t>
  </si>
  <si>
    <t>村集体、脱贫户</t>
  </si>
  <si>
    <t>察瓦龙乡人民政府</t>
  </si>
  <si>
    <t>则把村村委会</t>
  </si>
  <si>
    <t>日托村村委会</t>
  </si>
  <si>
    <t>松林村村委会</t>
  </si>
  <si>
    <t>松古村村委会</t>
  </si>
  <si>
    <t>京都村村委会</t>
  </si>
  <si>
    <t>上察隅镇人民政府</t>
  </si>
  <si>
    <t>下察隅镇人民政府</t>
  </si>
  <si>
    <t>阿丙村村委会</t>
  </si>
  <si>
    <t>拉卡村村委会</t>
  </si>
  <si>
    <t>扎那村村委会</t>
  </si>
  <si>
    <t>安巴村村委会</t>
  </si>
  <si>
    <t>竹瓦根镇人民政府</t>
  </si>
  <si>
    <t>龙普村村委会</t>
  </si>
  <si>
    <t>昌西村村委会</t>
  </si>
  <si>
    <t>学尼村村委会</t>
  </si>
  <si>
    <t>邓许村村委会</t>
  </si>
  <si>
    <t>龙布村村委会</t>
  </si>
  <si>
    <t>夏尼村村委会</t>
  </si>
  <si>
    <t>松塔村村委会</t>
  </si>
  <si>
    <t>布巴村、沙玛村村委会</t>
  </si>
  <si>
    <t>布巴村村委会</t>
  </si>
  <si>
    <t>布玉村村委会</t>
  </si>
  <si>
    <t>罗马村村委会</t>
  </si>
  <si>
    <t>关龙村村委会</t>
  </si>
  <si>
    <t>学巴村村委会</t>
  </si>
  <si>
    <t>然乌学村村委会</t>
  </si>
  <si>
    <t>俄玉村村委会</t>
  </si>
  <si>
    <t>康然村、前中瓦村、歌德村村委会</t>
  </si>
  <si>
    <t>雄久村村委会</t>
  </si>
  <si>
    <t>格布村村委会</t>
  </si>
  <si>
    <t>共同村、自更村、夏尼村委员会</t>
  </si>
  <si>
    <t>康然村、格布村、扎那村、龙布村等村委员会</t>
  </si>
  <si>
    <t>玉和村、然乌学村、古井村、罗马村等委员会</t>
  </si>
  <si>
    <t>仕中村、阿扎村、桑巴亚中村等村委员会</t>
  </si>
  <si>
    <t>察隅县古玉乡布玉村人饮及牲畜饮水提升改造</t>
  </si>
  <si>
    <t>察隅县下察隅镇沙玛村基础设施建项目</t>
  </si>
  <si>
    <t>沙玛村村委会</t>
  </si>
  <si>
    <t>沙玛、夏尼和布玉村村委会</t>
  </si>
  <si>
    <t>10个示范村(罗马村、松塔村、俄玉村、西巴村、布宗村、学尼村、布巴村、沙玛村、夏尼村、扎拉村)，5个重点帮扶村（布玉村、龙普村、关龙村、觉布如村、学巴村）村委会</t>
  </si>
  <si>
    <t>竹巴村村委会</t>
  </si>
  <si>
    <t>巩固村村委会</t>
  </si>
  <si>
    <t>拉丁村村委会</t>
  </si>
</sst>
</file>

<file path=xl/styles.xml><?xml version="1.0" encoding="utf-8"?>
<styleSheet xmlns="http://schemas.openxmlformats.org/spreadsheetml/2006/main">
  <numFmts count="42">
    <numFmt numFmtId="176" formatCode="&quot;$&quot;#,##0_);[Red]\(&quot;$&quot;#,##0\)"/>
    <numFmt numFmtId="44" formatCode="_ &quot;￥&quot;* #,##0.00_ ;_ &quot;￥&quot;* \-#,##0.00_ ;_ &quot;￥&quot;* &quot;-&quot;??_ ;_ @_ "/>
    <numFmt numFmtId="177" formatCode="yy\.mm\.dd"/>
    <numFmt numFmtId="178" formatCode="&quot;綅&quot;\t#,##0_);[Red]\(&quot;綅&quot;\t#,##0\)"/>
    <numFmt numFmtId="42" formatCode="_ &quot;￥&quot;* #,##0_ ;_ &quot;￥&quot;* \-#,##0_ ;_ &quot;￥&quot;* &quot;-&quot;_ ;_ @_ "/>
    <numFmt numFmtId="43" formatCode="_ * #,##0.00_ ;_ * \-#,##0.00_ ;_ * &quot;-&quot;??_ ;_ @_ "/>
    <numFmt numFmtId="41" formatCode="_ * #,##0_ ;_ * \-#,##0_ ;_ * &quot;-&quot;_ ;_ @_ "/>
    <numFmt numFmtId="179" formatCode="#\ ??/??"/>
    <numFmt numFmtId="180" formatCode="yyyy&quot;年&quot;m&quot;月&quot;;@"/>
    <numFmt numFmtId="181" formatCode="_-* #,##0.00&quot;$&quot;_-;\-* #,##0.00&quot;$&quot;_-;_-* &quot;-&quot;??&quot;$&quot;_-;_-@_-"/>
    <numFmt numFmtId="182" formatCode="_(&quot;$&quot;* #,##0.00_);_(&quot;$&quot;* \(#,##0.00\);_(&quot;$&quot;* &quot;-&quot;??_);_(@_)"/>
    <numFmt numFmtId="183" formatCode="&quot;$&quot;\ #,##0_-;[Red]&quot;$&quot;\ #,##0\-"/>
    <numFmt numFmtId="184" formatCode="0.00_ "/>
    <numFmt numFmtId="185" formatCode="&quot;$&quot;#,##0_);\(&quot;$&quot;#,##0\)"/>
    <numFmt numFmtId="186" formatCode="\$#,##0.00;\(\$#,##0.00\)"/>
    <numFmt numFmtId="187" formatCode="0.00_)"/>
    <numFmt numFmtId="188" formatCode="_-* #,##0&quot;$&quot;_-;\-* #,##0&quot;$&quot;_-;_-* &quot;-&quot;&quot;$&quot;_-;_-@_-"/>
    <numFmt numFmtId="189" formatCode="#,##0.0_);\(#,##0.0\)"/>
    <numFmt numFmtId="190" formatCode="_-* #,##0.00_-;\-* #,##0.00_-;_-* &quot;-&quot;??_-;_-@_-"/>
    <numFmt numFmtId="191" formatCode="_-* #,##0.00_$_-;\-* #,##0.00_$_-;_-* &quot;-&quot;??_$_-;_-@_-"/>
    <numFmt numFmtId="192" formatCode="_-* #,##0.00\ _k_r_-;\-* #,##0.00\ _k_r_-;_-* &quot;-&quot;??\ _k_r_-;_-@_-"/>
    <numFmt numFmtId="193" formatCode="_-* #,##0_-;\-* #,##0_-;_-* &quot;-&quot;_-;_-@_-"/>
    <numFmt numFmtId="194" formatCode="&quot;$&quot;#,##0.00_);[Red]\(&quot;$&quot;#,##0.00\)"/>
    <numFmt numFmtId="195" formatCode="_-* #,##0\ _k_r_-;\-* #,##0\ _k_r_-;_-* &quot;-&quot;\ _k_r_-;_-@_-"/>
    <numFmt numFmtId="196" formatCode="_-&quot;$&quot;\ * #,##0_-;_-&quot;$&quot;\ * #,##0\-;_-&quot;$&quot;\ * &quot;-&quot;_-;_-@_-"/>
    <numFmt numFmtId="197" formatCode="0.0"/>
    <numFmt numFmtId="198" formatCode="\$#,##0;\(\$#,##0\)"/>
    <numFmt numFmtId="199" formatCode="_ \¥* #,##0.00_ ;_ \¥* \-#,##0.00_ ;_ \¥* &quot;-&quot;??_ ;_ @_ "/>
    <numFmt numFmtId="200" formatCode="&quot;$&quot;\ #,##0.00_-;[Red]&quot;$&quot;\ #,##0.00\-"/>
    <numFmt numFmtId="201" formatCode="_-&quot;$&quot;* #,##0_-;\-&quot;$&quot;* #,##0_-;_-&quot;$&quot;* &quot;-&quot;_-;_-@_-"/>
    <numFmt numFmtId="202" formatCode="0.0000_ "/>
    <numFmt numFmtId="203" formatCode="#,##0.00_);[Red]\(#,##0.00\)"/>
    <numFmt numFmtId="204" formatCode="&quot;?\t#,##0_);[Red]\(&quot;&quot;?&quot;\t#,##0\)"/>
    <numFmt numFmtId="205" formatCode="_-&quot;$&quot;\ * #,##0.00_-;_-&quot;$&quot;\ * #,##0.00\-;_-&quot;$&quot;\ * &quot;-&quot;??_-;_-@_-"/>
    <numFmt numFmtId="206" formatCode="#,##0;[Red]\(#,##0\)"/>
    <numFmt numFmtId="207" formatCode="#,##0;\-#,##0;&quot;-&quot;"/>
    <numFmt numFmtId="208" formatCode="#,##0;\(#,##0\)"/>
    <numFmt numFmtId="209" formatCode="0.00_);[Red]\(0.00\)"/>
    <numFmt numFmtId="210" formatCode="_-&quot;$&quot;* #,##0.00_-;\-&quot;$&quot;* #,##0.00_-;_-&quot;$&quot;* &quot;-&quot;??_-;_-@_-"/>
    <numFmt numFmtId="211" formatCode="_(&quot;$&quot;* #,##0_);_(&quot;$&quot;* \(#,##0\);_(&quot;$&quot;* &quot;-&quot;_);_(@_)"/>
    <numFmt numFmtId="212" formatCode="0_ "/>
    <numFmt numFmtId="213" formatCode="_-* #,##0_$_-;\-* #,##0_$_-;_-* &quot;-&quot;_$_-;_-@_-"/>
  </numFmts>
  <fonts count="154">
    <font>
      <sz val="11"/>
      <color theme="1"/>
      <name val="宋体"/>
      <charset val="134"/>
      <scheme val="minor"/>
    </font>
    <font>
      <sz val="18"/>
      <color theme="1"/>
      <name val="方正小标宋_GBK"/>
      <charset val="134"/>
    </font>
    <font>
      <sz val="11"/>
      <color theme="1"/>
      <name val="黑体"/>
      <charset val="134"/>
    </font>
    <font>
      <sz val="11"/>
      <name val="宋体"/>
      <charset val="134"/>
      <scheme val="minor"/>
    </font>
    <font>
      <sz val="10"/>
      <name val="宋体"/>
      <charset val="134"/>
      <scheme val="minor"/>
    </font>
    <font>
      <sz val="10"/>
      <name val="仿宋_GB2312"/>
      <charset val="134"/>
    </font>
    <font>
      <b/>
      <sz val="9"/>
      <name val="宋体"/>
      <charset val="134"/>
    </font>
    <font>
      <sz val="10"/>
      <color theme="1"/>
      <name val="宋体"/>
      <charset val="134"/>
      <scheme val="minor"/>
    </font>
    <font>
      <b/>
      <sz val="12"/>
      <name val="宋体"/>
      <charset val="134"/>
    </font>
    <font>
      <sz val="11"/>
      <color indexed="63"/>
      <name val="宋体"/>
      <charset val="134"/>
    </font>
    <font>
      <sz val="12"/>
      <name val="宋体"/>
      <charset val="134"/>
    </font>
    <font>
      <b/>
      <sz val="18"/>
      <color rgb="FF333333"/>
      <name val="华文中宋"/>
      <charset val="134"/>
    </font>
    <font>
      <b/>
      <sz val="18"/>
      <color indexed="63"/>
      <name val="华文中宋"/>
      <charset val="134"/>
    </font>
    <font>
      <sz val="14"/>
      <color indexed="63"/>
      <name val="宋体"/>
      <charset val="134"/>
    </font>
    <font>
      <b/>
      <sz val="14"/>
      <color indexed="63"/>
      <name val="宋体"/>
      <charset val="134"/>
    </font>
    <font>
      <sz val="10"/>
      <name val="仿宋"/>
      <charset val="134"/>
    </font>
    <font>
      <b/>
      <sz val="24"/>
      <name val="仿宋"/>
      <charset val="134"/>
    </font>
    <font>
      <b/>
      <sz val="11"/>
      <name val="仿宋"/>
      <charset val="134"/>
    </font>
    <font>
      <b/>
      <sz val="12"/>
      <name val="仿宋"/>
      <charset val="134"/>
    </font>
    <font>
      <b/>
      <sz val="10"/>
      <name val="宋体"/>
      <charset val="134"/>
    </font>
    <font>
      <b/>
      <sz val="10"/>
      <name val="仿宋_GB2312"/>
      <charset val="134"/>
    </font>
    <font>
      <sz val="9"/>
      <name val="宋体"/>
      <charset val="134"/>
    </font>
    <font>
      <b/>
      <sz val="12"/>
      <color rgb="FFFF0000"/>
      <name val="宋体"/>
      <charset val="134"/>
      <scheme val="minor"/>
    </font>
    <font>
      <sz val="8"/>
      <name val="仿宋_GB2312"/>
      <charset val="134"/>
    </font>
    <font>
      <sz val="11"/>
      <name val="宋体"/>
      <charset val="134"/>
    </font>
    <font>
      <sz val="8"/>
      <color rgb="FFFF0000"/>
      <name val="仿宋_GB2312"/>
      <charset val="134"/>
    </font>
    <font>
      <sz val="12"/>
      <color rgb="FFFF0000"/>
      <name val="宋体"/>
      <charset val="134"/>
    </font>
    <font>
      <sz val="11"/>
      <name val="仿宋_GB2312"/>
      <charset val="134"/>
    </font>
    <font>
      <sz val="8"/>
      <color rgb="FFFF0000"/>
      <name val="宋体"/>
      <charset val="134"/>
    </font>
    <font>
      <sz val="10"/>
      <color theme="1"/>
      <name val="仿宋_GB2312"/>
      <charset val="134"/>
    </font>
    <font>
      <sz val="16"/>
      <color rgb="FF000000"/>
      <name val="仿宋_GB2312"/>
      <charset val="134"/>
    </font>
    <font>
      <sz val="16"/>
      <color theme="1"/>
      <name val="仿宋_GB2312"/>
      <charset val="134"/>
    </font>
    <font>
      <sz val="10"/>
      <color theme="1"/>
      <name val="仿宋"/>
      <charset val="134"/>
    </font>
    <font>
      <b/>
      <sz val="10"/>
      <name val="仿宋"/>
      <charset val="134"/>
    </font>
    <font>
      <b/>
      <sz val="10"/>
      <color theme="1"/>
      <name val="仿宋"/>
      <charset val="134"/>
    </font>
    <font>
      <b/>
      <sz val="10"/>
      <color rgb="FFFF0000"/>
      <name val="仿宋"/>
      <charset val="134"/>
    </font>
    <font>
      <b/>
      <sz val="18"/>
      <name val="仿宋"/>
      <charset val="134"/>
    </font>
    <font>
      <b/>
      <sz val="10"/>
      <color indexed="8"/>
      <name val="仿宋"/>
      <charset val="134"/>
    </font>
    <font>
      <sz val="10"/>
      <color indexed="8"/>
      <name val="仿宋"/>
      <charset val="134"/>
    </font>
    <font>
      <sz val="11"/>
      <color indexed="20"/>
      <name val="宋体"/>
      <charset val="134"/>
    </font>
    <font>
      <sz val="11"/>
      <color indexed="8"/>
      <name val="宋体"/>
      <charset val="134"/>
    </font>
    <font>
      <sz val="11"/>
      <color indexed="9"/>
      <name val="宋体"/>
      <charset val="134"/>
    </font>
    <font>
      <sz val="11"/>
      <color indexed="62"/>
      <name val="宋体"/>
      <charset val="134"/>
    </font>
    <font>
      <b/>
      <sz val="15"/>
      <color indexed="56"/>
      <name val="宋体"/>
      <charset val="134"/>
    </font>
    <font>
      <b/>
      <sz val="11"/>
      <color indexed="53"/>
      <name val="宋体"/>
      <charset val="134"/>
    </font>
    <font>
      <sz val="12"/>
      <color indexed="8"/>
      <name val="楷体_GB2312"/>
      <charset val="134"/>
    </font>
    <font>
      <sz val="10"/>
      <name val="Geneva"/>
      <charset val="134"/>
    </font>
    <font>
      <u/>
      <sz val="11"/>
      <color rgb="FF0000FF"/>
      <name val="宋体"/>
      <charset val="0"/>
      <scheme val="minor"/>
    </font>
    <font>
      <sz val="12"/>
      <color indexed="20"/>
      <name val="楷体_GB2312"/>
      <charset val="134"/>
    </font>
    <font>
      <sz val="12"/>
      <color indexed="9"/>
      <name val="宋体"/>
      <charset val="134"/>
    </font>
    <font>
      <sz val="12"/>
      <color indexed="9"/>
      <name val="楷体_GB2312"/>
      <charset val="134"/>
    </font>
    <font>
      <b/>
      <sz val="11"/>
      <color indexed="52"/>
      <name val="宋体"/>
      <charset val="134"/>
    </font>
    <font>
      <b/>
      <sz val="13"/>
      <color indexed="56"/>
      <name val="楷体_GB2312"/>
      <charset val="134"/>
    </font>
    <font>
      <sz val="11"/>
      <color indexed="20"/>
      <name val="Tahoma"/>
      <charset val="134"/>
    </font>
    <font>
      <sz val="12"/>
      <color indexed="17"/>
      <name val="楷体_GB2312"/>
      <charset val="134"/>
    </font>
    <font>
      <sz val="12"/>
      <name val="Times New Roman"/>
      <charset val="134"/>
    </font>
    <font>
      <sz val="10"/>
      <name val="Arial"/>
      <charset val="134"/>
    </font>
    <font>
      <sz val="11"/>
      <color indexed="17"/>
      <name val="宋体"/>
      <charset val="134"/>
    </font>
    <font>
      <sz val="10"/>
      <color indexed="17"/>
      <name val="宋体"/>
      <charset val="134"/>
    </font>
    <font>
      <sz val="11"/>
      <color indexed="60"/>
      <name val="宋体"/>
      <charset val="134"/>
    </font>
    <font>
      <sz val="11"/>
      <color rgb="FF3F3F76"/>
      <name val="宋体"/>
      <charset val="0"/>
      <scheme val="minor"/>
    </font>
    <font>
      <sz val="12"/>
      <color indexed="17"/>
      <name val="宋体"/>
      <charset val="134"/>
    </font>
    <font>
      <sz val="12"/>
      <color indexed="10"/>
      <name val="楷体_GB2312"/>
      <charset val="134"/>
    </font>
    <font>
      <b/>
      <sz val="11"/>
      <color indexed="56"/>
      <name val="宋体"/>
      <charset val="134"/>
    </font>
    <font>
      <sz val="11"/>
      <color rgb="FFFF0000"/>
      <name val="宋体"/>
      <charset val="0"/>
      <scheme val="minor"/>
    </font>
    <font>
      <sz val="11"/>
      <color theme="0"/>
      <name val="宋体"/>
      <charset val="0"/>
      <scheme val="minor"/>
    </font>
    <font>
      <sz val="11"/>
      <color theme="1"/>
      <name val="宋体"/>
      <charset val="0"/>
      <scheme val="minor"/>
    </font>
    <font>
      <sz val="10"/>
      <name val="Courier"/>
      <charset val="134"/>
    </font>
    <font>
      <b/>
      <sz val="12"/>
      <color indexed="8"/>
      <name val="宋体"/>
      <charset val="134"/>
    </font>
    <font>
      <sz val="10"/>
      <name val="Helv"/>
      <charset val="134"/>
    </font>
    <font>
      <b/>
      <sz val="13"/>
      <color indexed="56"/>
      <name val="宋体"/>
      <charset val="134"/>
    </font>
    <font>
      <b/>
      <sz val="11"/>
      <color indexed="62"/>
      <name val="宋体"/>
      <charset val="134"/>
    </font>
    <font>
      <sz val="12"/>
      <color indexed="8"/>
      <name val="宋体"/>
      <charset val="134"/>
    </font>
    <font>
      <b/>
      <sz val="11"/>
      <color indexed="63"/>
      <name val="宋体"/>
      <charset val="134"/>
    </font>
    <font>
      <b/>
      <sz val="13"/>
      <color indexed="62"/>
      <name val="宋体"/>
      <charset val="134"/>
    </font>
    <font>
      <sz val="11"/>
      <color rgb="FF9C0006"/>
      <name val="宋体"/>
      <charset val="0"/>
      <scheme val="minor"/>
    </font>
    <font>
      <sz val="11"/>
      <color indexed="52"/>
      <name val="宋体"/>
      <charset val="134"/>
    </font>
    <font>
      <b/>
      <sz val="11"/>
      <color indexed="56"/>
      <name val="楷体_GB2312"/>
      <charset val="134"/>
    </font>
    <font>
      <sz val="10"/>
      <color indexed="8"/>
      <name val="Arial"/>
      <charset val="134"/>
    </font>
    <font>
      <sz val="10.5"/>
      <color indexed="20"/>
      <name val="宋体"/>
      <charset val="134"/>
    </font>
    <font>
      <b/>
      <sz val="18"/>
      <color indexed="62"/>
      <name val="宋体"/>
      <charset val="134"/>
    </font>
    <font>
      <b/>
      <sz val="11"/>
      <color theme="3"/>
      <name val="宋体"/>
      <charset val="134"/>
      <scheme val="minor"/>
    </font>
    <font>
      <u/>
      <sz val="11"/>
      <color rgb="FF800080"/>
      <name val="宋体"/>
      <charset val="0"/>
      <scheme val="minor"/>
    </font>
    <font>
      <b/>
      <sz val="12"/>
      <color indexed="52"/>
      <name val="楷体_GB2312"/>
      <charset val="134"/>
    </font>
    <font>
      <sz val="11"/>
      <color indexed="8"/>
      <name val="Tahoma"/>
      <charset val="134"/>
    </font>
    <font>
      <b/>
      <sz val="15"/>
      <color indexed="62"/>
      <name val="宋体"/>
      <charset val="134"/>
    </font>
    <font>
      <sz val="11"/>
      <color indexed="19"/>
      <name val="宋体"/>
      <charset val="134"/>
    </font>
    <font>
      <b/>
      <sz val="10"/>
      <name val="Tms Rmn"/>
      <charset val="134"/>
    </font>
    <font>
      <b/>
      <sz val="12"/>
      <name val="Times New Roman"/>
      <charset val="134"/>
    </font>
    <font>
      <b/>
      <sz val="10"/>
      <name val="MS Sans Serif"/>
      <charset val="134"/>
    </font>
    <font>
      <sz val="11"/>
      <color rgb="FF9C65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i/>
      <sz val="11"/>
      <color indexed="23"/>
      <name val="宋体"/>
      <charset val="134"/>
    </font>
    <font>
      <sz val="11"/>
      <color indexed="8"/>
      <name val="宋体"/>
      <charset val="134"/>
      <scheme val="minor"/>
    </font>
    <font>
      <u/>
      <sz val="12"/>
      <color indexed="12"/>
      <name val="宋体"/>
      <charset val="134"/>
    </font>
    <font>
      <b/>
      <sz val="12"/>
      <color indexed="9"/>
      <name val="楷体_GB2312"/>
      <charset val="134"/>
    </font>
    <font>
      <i/>
      <sz val="12"/>
      <color indexed="23"/>
      <name val="楷体_GB2312"/>
      <charset val="134"/>
    </font>
    <font>
      <b/>
      <sz val="11"/>
      <color indexed="9"/>
      <name val="宋体"/>
      <charset val="134"/>
    </font>
    <font>
      <sz val="12"/>
      <color indexed="52"/>
      <name val="楷体_GB2312"/>
      <charset val="134"/>
    </font>
    <font>
      <sz val="12"/>
      <name val="Courier"/>
      <charset val="134"/>
    </font>
    <font>
      <b/>
      <sz val="12"/>
      <name val="Arial"/>
      <charset val="134"/>
    </font>
    <font>
      <sz val="12"/>
      <color indexed="20"/>
      <name val="宋体"/>
      <charset val="134"/>
    </font>
    <font>
      <b/>
      <sz val="18"/>
      <color indexed="56"/>
      <name val="宋体"/>
      <charset val="134"/>
    </font>
    <font>
      <b/>
      <sz val="15"/>
      <color indexed="56"/>
      <name val="楷体_GB2312"/>
      <charset val="134"/>
    </font>
    <font>
      <b/>
      <i/>
      <sz val="16"/>
      <name val="Helv"/>
      <charset val="134"/>
    </font>
    <font>
      <sz val="12"/>
      <color indexed="16"/>
      <name val="宋体"/>
      <charset val="134"/>
    </font>
    <font>
      <sz val="10.5"/>
      <color indexed="17"/>
      <name val="宋体"/>
      <charset val="134"/>
    </font>
    <font>
      <sz val="12"/>
      <color indexed="60"/>
      <name val="楷体_GB2312"/>
      <charset val="134"/>
    </font>
    <font>
      <sz val="12"/>
      <name val="新細明體"/>
      <charset val="134"/>
    </font>
    <font>
      <sz val="7"/>
      <name val="Small Fonts"/>
      <charset val="134"/>
    </font>
    <font>
      <sz val="7"/>
      <name val="Helv"/>
      <charset val="134"/>
    </font>
    <font>
      <sz val="11"/>
      <color indexed="10"/>
      <name val="宋体"/>
      <charset val="134"/>
    </font>
    <font>
      <sz val="10"/>
      <name val="Times New Roman"/>
      <charset val="134"/>
    </font>
    <font>
      <sz val="12"/>
      <name val="Helv"/>
      <charset val="134"/>
    </font>
    <font>
      <sz val="10"/>
      <name val="MS Sans Serif"/>
      <charset val="134"/>
    </font>
    <font>
      <sz val="10"/>
      <color indexed="17"/>
      <name val="Arial"/>
      <charset val="134"/>
    </font>
    <font>
      <sz val="8"/>
      <name val="Times New Roman"/>
      <charset val="134"/>
    </font>
    <font>
      <u/>
      <sz val="7.5"/>
      <color indexed="12"/>
      <name val="Arial"/>
      <charset val="134"/>
    </font>
    <font>
      <sz val="11"/>
      <color indexed="16"/>
      <name val="宋体"/>
      <charset val="134"/>
    </font>
    <font>
      <b/>
      <sz val="11"/>
      <color indexed="8"/>
      <name val="宋体"/>
      <charset val="134"/>
    </font>
    <font>
      <sz val="12"/>
      <name val="Arial"/>
      <charset val="134"/>
    </font>
    <font>
      <b/>
      <sz val="9"/>
      <name val="Arial"/>
      <charset val="134"/>
    </font>
    <font>
      <sz val="7"/>
      <color indexed="10"/>
      <name val="Helv"/>
      <charset val="134"/>
    </font>
    <font>
      <u/>
      <sz val="7.5"/>
      <color indexed="36"/>
      <name val="Arial"/>
      <charset val="134"/>
    </font>
    <font>
      <sz val="11"/>
      <color indexed="17"/>
      <name val="Tahoma"/>
      <charset val="134"/>
    </font>
    <font>
      <sz val="11"/>
      <color theme="1"/>
      <name val="Tahoma"/>
      <charset val="134"/>
    </font>
    <font>
      <sz val="10"/>
      <color indexed="8"/>
      <name val="MS Sans Serif"/>
      <charset val="134"/>
    </font>
    <font>
      <sz val="8"/>
      <name val="Arial"/>
      <charset val="134"/>
    </font>
    <font>
      <b/>
      <sz val="18"/>
      <name val="Arial"/>
      <charset val="134"/>
    </font>
    <font>
      <sz val="12"/>
      <name val="바탕체"/>
      <charset val="134"/>
    </font>
    <font>
      <sz val="12"/>
      <color indexed="9"/>
      <name val="Helv"/>
      <charset val="134"/>
    </font>
    <font>
      <sz val="10"/>
      <color indexed="20"/>
      <name val="宋体"/>
      <charset val="134"/>
    </font>
    <font>
      <sz val="10"/>
      <color indexed="20"/>
      <name val="Arial"/>
      <charset val="134"/>
    </font>
    <font>
      <b/>
      <sz val="14"/>
      <name val="楷体"/>
      <charset val="134"/>
    </font>
    <font>
      <sz val="10"/>
      <name val="楷体"/>
      <charset val="134"/>
    </font>
    <font>
      <b/>
      <sz val="12"/>
      <color indexed="63"/>
      <name val="楷体_GB2312"/>
      <charset val="134"/>
    </font>
    <font>
      <sz val="12"/>
      <color indexed="62"/>
      <name val="楷体_GB2312"/>
      <charset val="134"/>
    </font>
    <font>
      <u/>
      <sz val="12"/>
      <color indexed="36"/>
      <name val="宋体"/>
      <charset val="134"/>
    </font>
    <font>
      <b/>
      <sz val="12"/>
      <color indexed="8"/>
      <name val="楷体_GB2312"/>
      <charset val="134"/>
    </font>
    <font>
      <sz val="11"/>
      <color indexed="53"/>
      <name val="宋体"/>
      <charset val="134"/>
    </font>
    <font>
      <sz val="12"/>
      <name val="官帕眉"/>
      <charset val="134"/>
    </font>
    <font>
      <b/>
      <u/>
      <sz val="18"/>
      <color rgb="FF333333"/>
      <name val="华文中宋"/>
      <charset val="134"/>
    </font>
    <font>
      <sz val="10"/>
      <name val="宋体"/>
      <charset val="134"/>
    </font>
    <font>
      <sz val="10"/>
      <color theme="1"/>
      <name val="宋体"/>
      <charset val="134"/>
    </font>
    <font>
      <sz val="10"/>
      <color rgb="FF000000"/>
      <name val="宋体"/>
      <charset val="134"/>
    </font>
  </fonts>
  <fills count="67">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9"/>
        <bgColor indexed="64"/>
      </patternFill>
    </fill>
    <fill>
      <patternFill patternType="solid">
        <fgColor indexed="46"/>
        <bgColor indexed="64"/>
      </patternFill>
    </fill>
    <fill>
      <patternFill patternType="solid">
        <fgColor indexed="54"/>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indexed="4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10"/>
        <bgColor indexed="64"/>
      </patternFill>
    </fill>
    <fill>
      <patternFill patternType="lightUp">
        <fgColor indexed="9"/>
        <bgColor indexed="22"/>
      </patternFill>
    </fill>
    <fill>
      <patternFill patternType="solid">
        <fgColor theme="5"/>
        <bgColor indexed="64"/>
      </patternFill>
    </fill>
    <fill>
      <patternFill patternType="solid">
        <fgColor theme="8"/>
        <bgColor indexed="64"/>
      </patternFill>
    </fill>
    <fill>
      <patternFill patternType="solid">
        <fgColor indexed="2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53"/>
        <bgColor indexed="64"/>
      </patternFill>
    </fill>
    <fill>
      <patternFill patternType="solid">
        <fgColor indexed="62"/>
        <bgColor indexed="64"/>
      </patternFill>
    </fill>
    <fill>
      <patternFill patternType="solid">
        <fgColor indexed="36"/>
        <bgColor indexed="64"/>
      </patternFill>
    </fill>
    <fill>
      <patternFill patternType="solid">
        <fgColor indexed="55"/>
        <bgColor indexed="64"/>
      </patternFill>
    </fill>
    <fill>
      <patternFill patternType="solid">
        <fgColor indexed="57"/>
        <bgColor indexed="64"/>
      </patternFill>
    </fill>
    <fill>
      <patternFill patternType="gray0625"/>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51"/>
        <bgColor indexed="64"/>
      </patternFill>
    </fill>
    <fill>
      <patternFill patternType="lightUp">
        <fgColor indexed="9"/>
        <bgColor indexed="55"/>
      </patternFill>
    </fill>
    <fill>
      <patternFill patternType="mediumGray">
        <fgColor indexed="22"/>
      </patternFill>
    </fill>
    <fill>
      <patternFill patternType="solid">
        <fgColor indexed="30"/>
        <bgColor indexed="64"/>
      </patternFill>
    </fill>
    <fill>
      <patternFill patternType="lightUp">
        <fgColor indexed="9"/>
        <bgColor indexed="29"/>
      </patternFill>
    </fill>
    <fill>
      <patternFill patternType="solid">
        <fgColor indexed="25"/>
        <bgColor indexed="64"/>
      </patternFill>
    </fill>
    <fill>
      <patternFill patternType="solid">
        <fgColor indexed="15"/>
        <bgColor indexed="64"/>
      </patternFill>
    </fill>
    <fill>
      <patternFill patternType="solid">
        <fgColor indexed="12"/>
        <bgColor indexed="64"/>
      </patternFill>
    </fill>
    <fill>
      <patternFill patternType="solid">
        <fgColor indexed="2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double">
        <color indexed="52"/>
      </bottom>
      <diagonal/>
    </border>
    <border>
      <left/>
      <right/>
      <top/>
      <bottom style="thick">
        <color indexed="54"/>
      </bottom>
      <diagonal/>
    </border>
    <border>
      <left/>
      <right/>
      <top/>
      <bottom style="medium">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62"/>
      </top>
      <bottom style="double">
        <color indexed="62"/>
      </bottom>
      <diagonal/>
    </border>
    <border>
      <left/>
      <right/>
      <top style="thin">
        <color indexed="54"/>
      </top>
      <bottom style="double">
        <color indexed="54"/>
      </bottom>
      <diagonal/>
    </border>
    <border>
      <left/>
      <right/>
      <top style="thin">
        <color indexed="49"/>
      </top>
      <bottom style="double">
        <color indexed="49"/>
      </bottom>
      <diagonal/>
    </border>
    <border>
      <left/>
      <right/>
      <top style="medium">
        <color auto="1"/>
      </top>
      <bottom style="medium">
        <color auto="1"/>
      </bottom>
      <diagonal/>
    </border>
    <border>
      <left/>
      <right/>
      <top/>
      <bottom style="medium">
        <color indexed="22"/>
      </bottom>
      <diagonal/>
    </border>
  </borders>
  <cellStyleXfs count="2258">
    <xf numFmtId="0" fontId="0"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42" fontId="0" fillId="0" borderId="0" applyFont="0" applyFill="0" applyBorder="0" applyAlignment="0" applyProtection="0">
      <alignment vertical="center"/>
    </xf>
    <xf numFmtId="0" fontId="41" fillId="30" borderId="0" applyNumberFormat="0" applyBorder="0" applyAlignment="0" applyProtection="0">
      <alignment vertical="center"/>
    </xf>
    <xf numFmtId="0" fontId="60" fillId="18" borderId="16" applyNumberFormat="0" applyAlignment="0" applyProtection="0">
      <alignment vertical="center"/>
    </xf>
    <xf numFmtId="0" fontId="10" fillId="0" borderId="0">
      <alignment vertical="center"/>
    </xf>
    <xf numFmtId="44" fontId="0" fillId="0" borderId="0" applyFont="0" applyFill="0" applyBorder="0" applyAlignment="0" applyProtection="0">
      <alignment vertical="center"/>
    </xf>
    <xf numFmtId="0" fontId="61" fillId="13" borderId="0" applyNumberFormat="0" applyBorder="0" applyAlignment="0" applyProtection="0">
      <alignment vertical="center"/>
    </xf>
    <xf numFmtId="0" fontId="68" fillId="31" borderId="0" applyNumberFormat="0" applyBorder="0" applyAlignment="0" applyProtection="0"/>
    <xf numFmtId="0" fontId="41" fillId="7" borderId="0" applyNumberFormat="0" applyBorder="0" applyAlignment="0" applyProtection="0">
      <alignment vertical="center"/>
    </xf>
    <xf numFmtId="0" fontId="54" fillId="14" borderId="0" applyNumberFormat="0" applyBorder="0" applyAlignment="0" applyProtection="0">
      <alignment vertical="center"/>
    </xf>
    <xf numFmtId="0" fontId="39" fillId="3" borderId="0" applyNumberFormat="0" applyBorder="0" applyAlignment="0" applyProtection="0">
      <alignment vertical="center"/>
    </xf>
    <xf numFmtId="0" fontId="66" fillId="35" borderId="0" applyNumberFormat="0" applyBorder="0" applyAlignment="0" applyProtection="0">
      <alignment vertical="center"/>
    </xf>
    <xf numFmtId="0" fontId="49" fillId="10" borderId="0" applyNumberFormat="0" applyBorder="0" applyAlignment="0" applyProtection="0"/>
    <xf numFmtId="0" fontId="72" fillId="34" borderId="0" applyNumberFormat="0" applyBorder="0" applyAlignment="0" applyProtection="0"/>
    <xf numFmtId="0" fontId="10" fillId="0" borderId="0"/>
    <xf numFmtId="0" fontId="10" fillId="0" borderId="0">
      <alignment vertical="center"/>
    </xf>
    <xf numFmtId="0" fontId="40" fillId="14" borderId="0" applyNumberFormat="0" applyBorder="0" applyAlignment="0" applyProtection="0">
      <alignment vertical="center"/>
    </xf>
    <xf numFmtId="49" fontId="40" fillId="0" borderId="0" applyFont="0" applyFill="0" applyBorder="0" applyAlignment="0" applyProtection="0"/>
    <xf numFmtId="41" fontId="0" fillId="0" borderId="0" applyFont="0" applyFill="0" applyBorder="0" applyAlignment="0" applyProtection="0">
      <alignment vertical="center"/>
    </xf>
    <xf numFmtId="0" fontId="72" fillId="12" borderId="0" applyNumberFormat="0" applyBorder="0" applyAlignment="0" applyProtection="0"/>
    <xf numFmtId="0" fontId="10" fillId="0" borderId="0"/>
    <xf numFmtId="0" fontId="61" fillId="14" borderId="0" applyNumberFormat="0" applyBorder="0" applyAlignment="0" applyProtection="0"/>
    <xf numFmtId="0" fontId="42" fillId="6" borderId="12" applyNumberFormat="0" applyAlignment="0" applyProtection="0">
      <alignment vertical="center"/>
    </xf>
    <xf numFmtId="0" fontId="66" fillId="38" borderId="0" applyNumberFormat="0" applyBorder="0" applyAlignment="0" applyProtection="0">
      <alignment vertical="center"/>
    </xf>
    <xf numFmtId="0" fontId="10" fillId="0" borderId="0">
      <alignment vertical="center"/>
    </xf>
    <xf numFmtId="0" fontId="10" fillId="0" borderId="0">
      <alignment vertical="center"/>
    </xf>
    <xf numFmtId="0" fontId="75" fillId="37" borderId="0" applyNumberFormat="0" applyBorder="0" applyAlignment="0" applyProtection="0">
      <alignment vertical="center"/>
    </xf>
    <xf numFmtId="0" fontId="39" fillId="3" borderId="0" applyNumberFormat="0" applyBorder="0" applyAlignment="0" applyProtection="0">
      <alignment vertical="center"/>
    </xf>
    <xf numFmtId="0" fontId="84" fillId="0" borderId="0"/>
    <xf numFmtId="43" fontId="0" fillId="0" borderId="0" applyFont="0" applyFill="0" applyBorder="0" applyAlignment="0" applyProtection="0">
      <alignment vertical="center"/>
    </xf>
    <xf numFmtId="0" fontId="40" fillId="12" borderId="0" applyNumberFormat="0" applyBorder="0" applyAlignment="0" applyProtection="0">
      <alignment vertical="center"/>
    </xf>
    <xf numFmtId="0" fontId="49" fillId="11" borderId="0" applyNumberFormat="0" applyBorder="0" applyAlignment="0" applyProtection="0"/>
    <xf numFmtId="0" fontId="10" fillId="0" borderId="0"/>
    <xf numFmtId="0" fontId="65" fillId="46" borderId="0" applyNumberFormat="0" applyBorder="0" applyAlignment="0" applyProtection="0">
      <alignment vertical="center"/>
    </xf>
    <xf numFmtId="177" fontId="56" fillId="0" borderId="11" applyFill="0" applyProtection="0">
      <alignment horizontal="right"/>
    </xf>
    <xf numFmtId="0" fontId="41" fillId="11" borderId="0" applyNumberFormat="0" applyBorder="0" applyAlignment="0" applyProtection="0">
      <alignment vertical="center"/>
    </xf>
    <xf numFmtId="0" fontId="39" fillId="3" borderId="0" applyNumberFormat="0" applyBorder="0" applyAlignment="0" applyProtection="0">
      <alignment vertical="center"/>
    </xf>
    <xf numFmtId="0" fontId="49" fillId="43" borderId="0" applyNumberFormat="0" applyBorder="0" applyAlignment="0" applyProtection="0"/>
    <xf numFmtId="0" fontId="6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3" borderId="0" applyNumberFormat="0" applyBorder="0" applyAlignment="0" applyProtection="0">
      <alignment vertical="center"/>
    </xf>
    <xf numFmtId="0" fontId="41" fillId="5"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6" borderId="0" applyNumberFormat="0" applyBorder="0" applyAlignment="0" applyProtection="0">
      <alignment vertical="center"/>
    </xf>
    <xf numFmtId="0" fontId="50" fillId="42" borderId="0" applyNumberFormat="0" applyBorder="0" applyAlignment="0" applyProtection="0">
      <alignment vertical="center"/>
    </xf>
    <xf numFmtId="0" fontId="39" fillId="3" borderId="0" applyNumberFormat="0" applyBorder="0" applyAlignment="0" applyProtection="0">
      <alignment vertical="center"/>
    </xf>
    <xf numFmtId="0" fontId="49" fillId="10" borderId="0" applyNumberFormat="0" applyBorder="0" applyAlignment="0" applyProtection="0"/>
    <xf numFmtId="0" fontId="57" fillId="14" borderId="0" applyNumberFormat="0" applyBorder="0" applyAlignment="0" applyProtection="0">
      <alignment vertical="center"/>
    </xf>
    <xf numFmtId="0" fontId="82" fillId="0" borderId="0" applyNumberFormat="0" applyFill="0" applyBorder="0" applyAlignment="0" applyProtection="0">
      <alignment vertical="center"/>
    </xf>
    <xf numFmtId="0" fontId="39" fillId="3" borderId="0" applyNumberFormat="0" applyBorder="0" applyAlignment="0" applyProtection="0">
      <alignment vertical="center"/>
    </xf>
    <xf numFmtId="0" fontId="0" fillId="17" borderId="15" applyNumberFormat="0" applyFont="0" applyAlignment="0" applyProtection="0">
      <alignment vertical="center"/>
    </xf>
    <xf numFmtId="0" fontId="41" fillId="7" borderId="0" applyNumberFormat="0" applyBorder="0" applyAlignment="0" applyProtection="0">
      <alignment vertical="center"/>
    </xf>
    <xf numFmtId="0" fontId="55" fillId="0" borderId="0"/>
    <xf numFmtId="0" fontId="40" fillId="4" borderId="0" applyNumberFormat="0" applyBorder="0" applyAlignment="0" applyProtection="0">
      <alignment vertical="center"/>
    </xf>
    <xf numFmtId="0" fontId="41" fillId="40" borderId="0" applyNumberFormat="0" applyBorder="0" applyAlignment="0" applyProtection="0">
      <alignment vertical="center"/>
    </xf>
    <xf numFmtId="0" fontId="10" fillId="0" borderId="0"/>
    <xf numFmtId="0" fontId="65" fillId="20" borderId="0" applyNumberFormat="0" applyBorder="0" applyAlignment="0" applyProtection="0">
      <alignment vertical="center"/>
    </xf>
    <xf numFmtId="0" fontId="48" fillId="3" borderId="0" applyNumberFormat="0" applyBorder="0" applyAlignment="0" applyProtection="0">
      <alignment vertical="center"/>
    </xf>
    <xf numFmtId="0" fontId="41" fillId="7" borderId="0" applyNumberFormat="0" applyBorder="0" applyAlignment="0" applyProtection="0">
      <alignment vertical="center"/>
    </xf>
    <xf numFmtId="0" fontId="41" fillId="40" borderId="0" applyNumberFormat="0" applyBorder="0" applyAlignment="0" applyProtection="0">
      <alignment vertical="center"/>
    </xf>
    <xf numFmtId="0" fontId="39" fillId="3" borderId="0" applyNumberFormat="0" applyBorder="0" applyAlignment="0" applyProtection="0">
      <alignment vertical="center"/>
    </xf>
    <xf numFmtId="0" fontId="48" fillId="3" borderId="0" applyNumberFormat="0" applyBorder="0" applyAlignment="0" applyProtection="0">
      <alignment vertical="center"/>
    </xf>
    <xf numFmtId="0" fontId="8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0" fillId="0" borderId="0"/>
    <xf numFmtId="0" fontId="10" fillId="0" borderId="0"/>
    <xf numFmtId="0" fontId="40" fillId="0" borderId="0">
      <alignment vertical="center"/>
    </xf>
    <xf numFmtId="0" fontId="41" fillId="7" borderId="0" applyNumberFormat="0" applyBorder="0" applyAlignment="0" applyProtection="0">
      <alignment vertical="center"/>
    </xf>
    <xf numFmtId="0" fontId="50" fillId="41" borderId="0" applyNumberFormat="0" applyBorder="0" applyAlignment="0" applyProtection="0">
      <alignment vertical="center"/>
    </xf>
    <xf numFmtId="0" fontId="40" fillId="16" borderId="0" applyNumberFormat="0" applyBorder="0" applyAlignment="0" applyProtection="0">
      <alignment vertical="center"/>
    </xf>
    <xf numFmtId="0" fontId="39" fillId="3" borderId="0" applyNumberFormat="0" applyBorder="0" applyAlignment="0" applyProtection="0">
      <alignment vertical="center"/>
    </xf>
    <xf numFmtId="0" fontId="91" fillId="0" borderId="0" applyNumberFormat="0" applyFill="0" applyBorder="0" applyAlignment="0" applyProtection="0">
      <alignment vertical="center"/>
    </xf>
    <xf numFmtId="0" fontId="93" fillId="0" borderId="0" applyNumberFormat="0" applyFill="0" applyBorder="0" applyAlignment="0" applyProtection="0">
      <alignment vertical="center"/>
    </xf>
    <xf numFmtId="9" fontId="10" fillId="0" borderId="0" applyFont="0" applyFill="0" applyBorder="0" applyAlignment="0" applyProtection="0">
      <alignment vertical="center"/>
    </xf>
    <xf numFmtId="0" fontId="94" fillId="0" borderId="26" applyNumberFormat="0" applyFill="0" applyAlignment="0" applyProtection="0">
      <alignment vertical="center"/>
    </xf>
    <xf numFmtId="0" fontId="55" fillId="0" borderId="0"/>
    <xf numFmtId="0" fontId="50" fillId="7" borderId="0" applyNumberFormat="0" applyBorder="0" applyAlignment="0" applyProtection="0">
      <alignment vertical="center"/>
    </xf>
    <xf numFmtId="0" fontId="39" fillId="3" borderId="0" applyNumberFormat="0" applyBorder="0" applyAlignment="0" applyProtection="0">
      <alignment vertical="center"/>
    </xf>
    <xf numFmtId="0" fontId="95" fillId="0" borderId="26" applyNumberFormat="0" applyFill="0" applyAlignment="0" applyProtection="0">
      <alignment vertical="center"/>
    </xf>
    <xf numFmtId="0" fontId="40" fillId="4" borderId="0" applyNumberFormat="0" applyBorder="0" applyAlignment="0" applyProtection="0">
      <alignment vertical="center"/>
    </xf>
    <xf numFmtId="0" fontId="41" fillId="40" borderId="0" applyNumberFormat="0" applyBorder="0" applyAlignment="0" applyProtection="0">
      <alignment vertical="center"/>
    </xf>
    <xf numFmtId="0" fontId="65" fillId="22" borderId="0" applyNumberFormat="0" applyBorder="0" applyAlignment="0" applyProtection="0">
      <alignment vertical="center"/>
    </xf>
    <xf numFmtId="0" fontId="41" fillId="7" borderId="0" applyNumberFormat="0" applyBorder="0" applyAlignment="0" applyProtection="0">
      <alignment vertical="center"/>
    </xf>
    <xf numFmtId="0" fontId="81" fillId="0" borderId="27" applyNumberFormat="0" applyFill="0" applyAlignment="0" applyProtection="0">
      <alignment vertical="center"/>
    </xf>
    <xf numFmtId="0" fontId="49" fillId="11" borderId="0" applyNumberFormat="0" applyBorder="0" applyAlignment="0" applyProtection="0"/>
    <xf numFmtId="0" fontId="10" fillId="0" borderId="0">
      <alignment vertical="center"/>
    </xf>
    <xf numFmtId="0" fontId="65" fillId="23" borderId="0" applyNumberFormat="0" applyBorder="0" applyAlignment="0" applyProtection="0">
      <alignment vertical="center"/>
    </xf>
    <xf numFmtId="0" fontId="96" fillId="49" borderId="28" applyNumberFormat="0" applyAlignment="0" applyProtection="0">
      <alignment vertical="center"/>
    </xf>
    <xf numFmtId="0" fontId="39" fillId="3" borderId="0" applyNumberFormat="0" applyBorder="0" applyAlignment="0" applyProtection="0">
      <alignment vertical="center"/>
    </xf>
    <xf numFmtId="0" fontId="40" fillId="34" borderId="0" applyNumberFormat="0" applyBorder="0" applyAlignment="0" applyProtection="0">
      <alignment vertical="center"/>
    </xf>
    <xf numFmtId="0" fontId="97" fillId="49" borderId="16" applyNumberFormat="0" applyAlignment="0" applyProtection="0">
      <alignment vertical="center"/>
    </xf>
    <xf numFmtId="0" fontId="43" fillId="0" borderId="13" applyNumberFormat="0" applyFill="0" applyAlignment="0" applyProtection="0">
      <alignment vertical="center"/>
    </xf>
    <xf numFmtId="0" fontId="40" fillId="9" borderId="0" applyProtection="0">
      <alignment vertical="center"/>
    </xf>
    <xf numFmtId="0" fontId="87" fillId="45" borderId="9">
      <protection locked="0"/>
    </xf>
    <xf numFmtId="0" fontId="40" fillId="13" borderId="0" applyNumberFormat="0" applyBorder="0" applyAlignment="0" applyProtection="0">
      <alignment vertical="center"/>
    </xf>
    <xf numFmtId="0" fontId="51" fillId="12" borderId="12" applyNumberFormat="0" applyAlignment="0" applyProtection="0">
      <alignment vertical="center"/>
    </xf>
    <xf numFmtId="0" fontId="78" fillId="0" borderId="0">
      <alignment vertical="top"/>
    </xf>
    <xf numFmtId="0" fontId="98" fillId="50" borderId="29" applyNumberFormat="0" applyAlignment="0" applyProtection="0">
      <alignment vertical="center"/>
    </xf>
    <xf numFmtId="0" fontId="10" fillId="0" borderId="0">
      <alignment vertical="center"/>
    </xf>
    <xf numFmtId="0" fontId="66" fillId="36" borderId="0" applyNumberFormat="0" applyBorder="0" applyAlignment="0" applyProtection="0">
      <alignment vertical="center"/>
    </xf>
    <xf numFmtId="0" fontId="65" fillId="32" borderId="0" applyNumberFormat="0" applyBorder="0" applyAlignment="0" applyProtection="0">
      <alignment vertical="center"/>
    </xf>
    <xf numFmtId="0" fontId="40" fillId="0" borderId="0" applyProtection="0"/>
    <xf numFmtId="0" fontId="57" fillId="14" borderId="0" applyNumberFormat="0" applyBorder="0" applyAlignment="0" applyProtection="0">
      <alignment vertical="center"/>
    </xf>
    <xf numFmtId="0" fontId="40" fillId="5" borderId="0" applyNumberFormat="0" applyBorder="0" applyAlignment="0" applyProtection="0">
      <alignment vertical="center"/>
    </xf>
    <xf numFmtId="0" fontId="40" fillId="0" borderId="0">
      <alignment vertical="center"/>
    </xf>
    <xf numFmtId="0" fontId="89" fillId="0" borderId="24">
      <alignment horizontal="center"/>
    </xf>
    <xf numFmtId="0" fontId="39" fillId="3" borderId="0" applyNumberFormat="0" applyBorder="0" applyAlignment="0" applyProtection="0">
      <alignment vertical="center"/>
    </xf>
    <xf numFmtId="0" fontId="99" fillId="0" borderId="30" applyNumberFormat="0" applyFill="0" applyAlignment="0" applyProtection="0">
      <alignment vertical="center"/>
    </xf>
    <xf numFmtId="0" fontId="52" fillId="0" borderId="14" applyNumberFormat="0" applyFill="0" applyAlignment="0" applyProtection="0">
      <alignment vertical="center"/>
    </xf>
    <xf numFmtId="0" fontId="50" fillId="42" borderId="0" applyNumberFormat="0" applyBorder="0" applyAlignment="0" applyProtection="0">
      <alignment vertical="center"/>
    </xf>
    <xf numFmtId="0" fontId="92" fillId="0" borderId="25" applyNumberFormat="0" applyFill="0" applyAlignment="0" applyProtection="0">
      <alignment vertical="center"/>
    </xf>
    <xf numFmtId="0" fontId="79" fillId="9" borderId="0" applyNumberFormat="0" applyBorder="0" applyAlignment="0" applyProtection="0">
      <alignment vertical="center"/>
    </xf>
    <xf numFmtId="0" fontId="40" fillId="8" borderId="0" applyNumberFormat="0" applyBorder="0" applyAlignment="0" applyProtection="0">
      <alignment vertical="center"/>
    </xf>
    <xf numFmtId="0" fontId="100" fillId="51" borderId="0" applyNumberFormat="0" applyBorder="0" applyAlignment="0" applyProtection="0">
      <alignment vertical="center"/>
    </xf>
    <xf numFmtId="0" fontId="48" fillId="3" borderId="0" applyNumberFormat="0" applyBorder="0" applyAlignment="0" applyProtection="0">
      <alignment vertical="center"/>
    </xf>
    <xf numFmtId="0" fontId="50" fillId="4" borderId="0" applyNumberFormat="0" applyBorder="0" applyAlignment="0" applyProtection="0">
      <alignment vertical="center"/>
    </xf>
    <xf numFmtId="0" fontId="63" fillId="0" borderId="17"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 fillId="0" borderId="0"/>
    <xf numFmtId="0" fontId="90" fillId="47" borderId="0" applyNumberFormat="0" applyBorder="0" applyAlignment="0" applyProtection="0">
      <alignment vertical="center"/>
    </xf>
    <xf numFmtId="0" fontId="66" fillId="52" borderId="0" applyNumberFormat="0" applyBorder="0" applyAlignment="0" applyProtection="0">
      <alignment vertical="center"/>
    </xf>
    <xf numFmtId="0" fontId="65" fillId="24" borderId="0" applyNumberFormat="0" applyBorder="0" applyAlignment="0" applyProtection="0">
      <alignment vertical="center"/>
    </xf>
    <xf numFmtId="0" fontId="45" fillId="9" borderId="0" applyNumberFormat="0" applyBorder="0" applyAlignment="0" applyProtection="0">
      <alignment vertical="center"/>
    </xf>
    <xf numFmtId="0" fontId="40" fillId="0" borderId="0" applyProtection="0"/>
    <xf numFmtId="0" fontId="66" fillId="26" borderId="0" applyNumberFormat="0" applyBorder="0" applyAlignment="0" applyProtection="0">
      <alignment vertical="center"/>
    </xf>
    <xf numFmtId="0" fontId="80" fillId="0" borderId="0" applyProtection="0">
      <alignment vertical="center"/>
    </xf>
    <xf numFmtId="0" fontId="54" fillId="14" borderId="0" applyNumberFormat="0" applyBorder="0" applyAlignment="0" applyProtection="0">
      <alignment vertical="center"/>
    </xf>
    <xf numFmtId="0" fontId="40" fillId="9" borderId="0" applyNumberFormat="0" applyBorder="0" applyAlignment="0" applyProtection="0">
      <alignment vertical="center"/>
    </xf>
    <xf numFmtId="0" fontId="66" fillId="28" borderId="0" applyNumberFormat="0" applyBorder="0" applyAlignment="0" applyProtection="0">
      <alignment vertical="center"/>
    </xf>
    <xf numFmtId="0" fontId="66" fillId="53" borderId="0" applyNumberFormat="0" applyBorder="0" applyAlignment="0" applyProtection="0">
      <alignment vertical="center"/>
    </xf>
    <xf numFmtId="0" fontId="66" fillId="54" borderId="0" applyNumberFormat="0" applyBorder="0" applyAlignment="0" applyProtection="0">
      <alignment vertical="center"/>
    </xf>
    <xf numFmtId="0" fontId="65" fillId="56" borderId="0" applyNumberFormat="0" applyBorder="0" applyAlignment="0" applyProtection="0">
      <alignment vertical="center"/>
    </xf>
    <xf numFmtId="0" fontId="40" fillId="0" borderId="0" applyNumberFormat="0" applyFont="0" applyFill="0" applyBorder="0" applyAlignment="0" applyProtection="0">
      <alignment horizontal="left"/>
    </xf>
    <xf numFmtId="0" fontId="65" fillId="25" borderId="0" applyNumberFormat="0" applyBorder="0" applyAlignment="0" applyProtection="0">
      <alignment vertical="center"/>
    </xf>
    <xf numFmtId="0" fontId="66" fillId="27" borderId="0" applyNumberFormat="0" applyBorder="0" applyAlignment="0" applyProtection="0">
      <alignment vertical="center"/>
    </xf>
    <xf numFmtId="0" fontId="54" fillId="14" borderId="0" applyNumberFormat="0" applyBorder="0" applyAlignment="0" applyProtection="0">
      <alignment vertical="center"/>
    </xf>
    <xf numFmtId="0" fontId="40" fillId="16" borderId="0" applyNumberFormat="0" applyBorder="0" applyAlignment="0" applyProtection="0">
      <alignment vertical="center"/>
    </xf>
    <xf numFmtId="0" fontId="58" fillId="13" borderId="0" applyNumberFormat="0" applyBorder="0" applyAlignment="0" applyProtection="0">
      <alignment vertical="center"/>
    </xf>
    <xf numFmtId="0" fontId="51" fillId="12" borderId="12" applyNumberFormat="0" applyAlignment="0" applyProtection="0">
      <alignment vertical="center"/>
    </xf>
    <xf numFmtId="0" fontId="42" fillId="6" borderId="12" applyNumberFormat="0" applyAlignment="0" applyProtection="0">
      <alignment vertical="center"/>
    </xf>
    <xf numFmtId="0" fontId="66" fillId="29" borderId="0" applyNumberFormat="0" applyBorder="0" applyAlignment="0" applyProtection="0">
      <alignment vertical="center"/>
    </xf>
    <xf numFmtId="0" fontId="65" fillId="33" borderId="0" applyNumberFormat="0" applyBorder="0" applyAlignment="0" applyProtection="0">
      <alignment vertical="center"/>
    </xf>
    <xf numFmtId="0" fontId="40" fillId="3" borderId="0" applyNumberFormat="0" applyBorder="0" applyAlignment="0" applyProtection="0">
      <alignment vertical="center"/>
    </xf>
    <xf numFmtId="0" fontId="44" fillId="8" borderId="12" applyNumberFormat="0" applyAlignment="0" applyProtection="0">
      <alignment vertical="center"/>
    </xf>
    <xf numFmtId="0" fontId="50" fillId="19" borderId="0" applyNumberFormat="0" applyBorder="0" applyAlignment="0" applyProtection="0">
      <alignment vertical="center"/>
    </xf>
    <xf numFmtId="0" fontId="66" fillId="55" borderId="0" applyNumberFormat="0" applyBorder="0" applyAlignment="0" applyProtection="0">
      <alignment vertical="center"/>
    </xf>
    <xf numFmtId="0" fontId="79" fillId="9" borderId="0" applyNumberFormat="0" applyBorder="0" applyAlignment="0" applyProtection="0">
      <alignment vertical="center"/>
    </xf>
    <xf numFmtId="0" fontId="49" fillId="11" borderId="0" applyNumberFormat="0" applyBorder="0" applyAlignment="0" applyProtection="0"/>
    <xf numFmtId="0" fontId="65" fillId="21" borderId="0" applyNumberFormat="0" applyBorder="0" applyAlignment="0" applyProtection="0">
      <alignment vertical="center"/>
    </xf>
    <xf numFmtId="0" fontId="41" fillId="44" borderId="0" applyNumberFormat="0" applyBorder="0" applyAlignment="0" applyProtection="0">
      <alignment vertical="center"/>
    </xf>
    <xf numFmtId="0" fontId="85" fillId="0" borderId="23" applyNumberFormat="0" applyFill="0" applyAlignment="0" applyProtection="0">
      <alignment vertical="center"/>
    </xf>
    <xf numFmtId="0" fontId="65" fillId="57" borderId="0" applyNumberFormat="0" applyBorder="0" applyAlignment="0" applyProtection="0">
      <alignment vertical="center"/>
    </xf>
    <xf numFmtId="0" fontId="40" fillId="14" borderId="0" applyNumberFormat="0" applyBorder="0" applyAlignment="0" applyProtection="0">
      <alignment vertical="center"/>
    </xf>
    <xf numFmtId="0" fontId="57" fillId="14" borderId="0" applyNumberFormat="0" applyBorder="0" applyAlignment="0" applyProtection="0">
      <alignment vertical="center"/>
    </xf>
    <xf numFmtId="0" fontId="59" fillId="15" borderId="0" applyProtection="0">
      <alignment vertical="center"/>
    </xf>
    <xf numFmtId="0" fontId="41" fillId="19" borderId="0" applyNumberFormat="0" applyBorder="0" applyAlignment="0" applyProtection="0">
      <alignment vertical="center"/>
    </xf>
    <xf numFmtId="0" fontId="63" fillId="0" borderId="17" applyNumberFormat="0" applyFill="0" applyAlignment="0" applyProtection="0">
      <alignment vertical="center"/>
    </xf>
    <xf numFmtId="0" fontId="69" fillId="0" borderId="0"/>
    <xf numFmtId="0" fontId="40" fillId="14" borderId="0" applyNumberFormat="0" applyBorder="0" applyAlignment="0" applyProtection="0">
      <alignment vertical="center"/>
    </xf>
    <xf numFmtId="0" fontId="66" fillId="39" borderId="0" applyNumberFormat="0" applyBorder="0" applyAlignment="0" applyProtection="0">
      <alignment vertical="center"/>
    </xf>
    <xf numFmtId="0" fontId="49" fillId="11" borderId="0" applyNumberFormat="0" applyBorder="0" applyAlignment="0" applyProtection="0"/>
    <xf numFmtId="0" fontId="65" fillId="48" borderId="0" applyNumberFormat="0" applyBorder="0" applyAlignment="0" applyProtection="0">
      <alignment vertical="center"/>
    </xf>
    <xf numFmtId="0" fontId="39" fillId="3" borderId="0" applyNumberFormat="0" applyBorder="0" applyAlignment="0" applyProtection="0">
      <alignment vertical="center"/>
    </xf>
    <xf numFmtId="0" fontId="41" fillId="11" borderId="0" applyNumberFormat="0" applyBorder="0" applyAlignment="0" applyProtection="0">
      <alignment vertical="center"/>
    </xf>
    <xf numFmtId="0" fontId="72" fillId="34" borderId="0" applyNumberFormat="0" applyBorder="0" applyAlignment="0" applyProtection="0"/>
    <xf numFmtId="0" fontId="48" fillId="3" borderId="0" applyNumberFormat="0" applyBorder="0" applyAlignment="0" applyProtection="0">
      <alignment vertical="center"/>
    </xf>
    <xf numFmtId="0" fontId="10" fillId="0" borderId="0"/>
    <xf numFmtId="0" fontId="40" fillId="6" borderId="0" applyNumberFormat="0" applyBorder="0" applyAlignment="0" applyProtection="0">
      <alignment vertical="center"/>
    </xf>
    <xf numFmtId="49" fontId="40" fillId="0" borderId="0" applyFont="0" applyFill="0" applyBorder="0" applyAlignment="0" applyProtection="0"/>
    <xf numFmtId="0" fontId="10" fillId="0" borderId="0"/>
    <xf numFmtId="0" fontId="10" fillId="0" borderId="0">
      <alignment vertical="center"/>
    </xf>
    <xf numFmtId="0" fontId="56" fillId="0" borderId="0"/>
    <xf numFmtId="0" fontId="40" fillId="13" borderId="0" applyNumberFormat="0" applyBorder="0" applyAlignment="0" applyProtection="0">
      <alignment vertical="center"/>
    </xf>
    <xf numFmtId="0" fontId="10" fillId="0" borderId="0"/>
    <xf numFmtId="0" fontId="86" fillId="15" borderId="0" applyNumberFormat="0" applyBorder="0" applyAlignment="0" applyProtection="0">
      <alignment vertical="center"/>
    </xf>
    <xf numFmtId="0" fontId="50" fillId="19" borderId="0" applyNumberFormat="0" applyBorder="0" applyAlignment="0" applyProtection="0">
      <alignment vertical="center"/>
    </xf>
    <xf numFmtId="0" fontId="46" fillId="0" borderId="0"/>
    <xf numFmtId="0" fontId="45" fillId="9" borderId="0" applyNumberFormat="0" applyBorder="0" applyAlignment="0" applyProtection="0">
      <alignment vertical="center"/>
    </xf>
    <xf numFmtId="0" fontId="40" fillId="9" borderId="0" applyProtection="0">
      <alignment vertical="center"/>
    </xf>
    <xf numFmtId="0" fontId="55" fillId="0" borderId="0"/>
    <xf numFmtId="0" fontId="46" fillId="0" borderId="0"/>
    <xf numFmtId="0" fontId="46" fillId="0" borderId="0"/>
    <xf numFmtId="0" fontId="63" fillId="0" borderId="17" applyNumberFormat="0" applyFill="0" applyAlignment="0" applyProtection="0">
      <alignment vertical="center"/>
    </xf>
    <xf numFmtId="0" fontId="40" fillId="5" borderId="0" applyNumberFormat="0" applyBorder="0" applyAlignment="0" applyProtection="0">
      <alignment vertical="center"/>
    </xf>
    <xf numFmtId="0" fontId="61" fillId="14" borderId="0" applyNumberFormat="0" applyBorder="0" applyAlignment="0" applyProtection="0"/>
    <xf numFmtId="0" fontId="40" fillId="16" borderId="0" applyNumberFormat="0" applyBorder="0" applyAlignment="0" applyProtection="0">
      <alignment vertical="center"/>
    </xf>
    <xf numFmtId="0" fontId="88" fillId="0" borderId="0" applyNumberFormat="0" applyFill="0" applyBorder="0" applyAlignment="0" applyProtection="0"/>
    <xf numFmtId="0" fontId="41" fillId="5" borderId="0" applyProtection="0">
      <alignment vertical="center"/>
    </xf>
    <xf numFmtId="0" fontId="53" fillId="3" borderId="0" applyNumberFormat="0" applyBorder="0" applyAlignment="0" applyProtection="0">
      <alignment vertical="center"/>
    </xf>
    <xf numFmtId="0" fontId="41" fillId="44" borderId="0" applyNumberFormat="0" applyBorder="0" applyAlignment="0" applyProtection="0">
      <alignment vertical="center"/>
    </xf>
    <xf numFmtId="0" fontId="72" fillId="6" borderId="0" applyNumberFormat="0" applyBorder="0" applyAlignment="0" applyProtection="0"/>
    <xf numFmtId="0" fontId="56" fillId="0" borderId="0"/>
    <xf numFmtId="0" fontId="69" fillId="0" borderId="0"/>
    <xf numFmtId="0" fontId="10" fillId="0" borderId="0"/>
    <xf numFmtId="0" fontId="41" fillId="30" borderId="0" applyNumberFormat="0" applyBorder="0" applyAlignment="0" applyProtection="0">
      <alignment vertical="center"/>
    </xf>
    <xf numFmtId="0" fontId="54" fillId="14" borderId="0" applyNumberFormat="0" applyBorder="0" applyAlignment="0" applyProtection="0">
      <alignment vertical="center"/>
    </xf>
    <xf numFmtId="0" fontId="69" fillId="0" borderId="0"/>
    <xf numFmtId="0" fontId="41" fillId="6" borderId="0" applyNumberFormat="0" applyBorder="0" applyAlignment="0" applyProtection="0">
      <alignment vertical="center"/>
    </xf>
    <xf numFmtId="0" fontId="40" fillId="6" borderId="0" applyProtection="0">
      <alignment vertical="center"/>
    </xf>
    <xf numFmtId="0" fontId="40" fillId="5" borderId="0" applyNumberFormat="0" applyBorder="0" applyAlignment="0" applyProtection="0">
      <alignment vertical="center"/>
    </xf>
    <xf numFmtId="0" fontId="40" fillId="13" borderId="0" applyNumberFormat="0" applyBorder="0" applyAlignment="0" applyProtection="0">
      <alignment vertical="center"/>
    </xf>
    <xf numFmtId="0" fontId="45" fillId="58" borderId="0" applyNumberFormat="0" applyBorder="0" applyAlignment="0" applyProtection="0">
      <alignment vertical="center"/>
    </xf>
    <xf numFmtId="0" fontId="87" fillId="45" borderId="9">
      <protection locked="0"/>
    </xf>
    <xf numFmtId="0" fontId="10" fillId="0" borderId="0"/>
    <xf numFmtId="0" fontId="40" fillId="7" borderId="0" applyNumberFormat="0" applyBorder="0" applyAlignment="0" applyProtection="0">
      <alignment vertical="center"/>
    </xf>
    <xf numFmtId="0" fontId="54" fillId="14" borderId="0" applyNumberFormat="0" applyBorder="0" applyAlignment="0" applyProtection="0">
      <alignment vertical="center"/>
    </xf>
    <xf numFmtId="0" fontId="46" fillId="0" borderId="0"/>
    <xf numFmtId="0" fontId="46" fillId="0" borderId="0"/>
    <xf numFmtId="0" fontId="63" fillId="0" borderId="17" applyNumberFormat="0" applyFill="0" applyAlignment="0" applyProtection="0">
      <alignment vertical="center"/>
    </xf>
    <xf numFmtId="0" fontId="40" fillId="7" borderId="0" applyNumberFormat="0" applyBorder="0" applyAlignment="0" applyProtection="0">
      <alignment vertical="center"/>
    </xf>
    <xf numFmtId="0" fontId="40" fillId="13" borderId="0" applyNumberFormat="0" applyBorder="0" applyAlignment="0" applyProtection="0">
      <alignment vertical="center"/>
    </xf>
    <xf numFmtId="0" fontId="78" fillId="0" borderId="0">
      <alignment vertical="top"/>
    </xf>
    <xf numFmtId="0" fontId="9" fillId="0" borderId="0">
      <alignment vertical="center"/>
    </xf>
    <xf numFmtId="0" fontId="77" fillId="0" borderId="17" applyNumberFormat="0" applyFill="0" applyAlignment="0" applyProtection="0">
      <alignment vertical="center"/>
    </xf>
    <xf numFmtId="0" fontId="41" fillId="12" borderId="0" applyNumberFormat="0" applyBorder="0" applyAlignment="0" applyProtection="0">
      <alignment vertical="center"/>
    </xf>
    <xf numFmtId="0" fontId="40" fillId="4" borderId="0" applyNumberFormat="0" applyBorder="0" applyAlignment="0" applyProtection="0">
      <alignment vertical="center"/>
    </xf>
    <xf numFmtId="0" fontId="40" fillId="13" borderId="0" applyNumberFormat="0" applyBorder="0" applyAlignment="0" applyProtection="0">
      <alignment vertical="center"/>
    </xf>
    <xf numFmtId="0" fontId="45" fillId="5" borderId="0" applyNumberFormat="0" applyBorder="0" applyAlignment="0" applyProtection="0">
      <alignment vertical="center"/>
    </xf>
    <xf numFmtId="0" fontId="10" fillId="0" borderId="0"/>
    <xf numFmtId="0" fontId="54" fillId="14" borderId="0" applyNumberFormat="0" applyBorder="0" applyAlignment="0" applyProtection="0">
      <alignment vertical="center"/>
    </xf>
    <xf numFmtId="0" fontId="41" fillId="44" borderId="0" applyNumberFormat="0" applyBorder="0" applyAlignment="0" applyProtection="0">
      <alignment vertical="center"/>
    </xf>
    <xf numFmtId="0" fontId="72" fillId="34" borderId="0" applyNumberFormat="0" applyBorder="0" applyAlignment="0" applyProtection="0"/>
    <xf numFmtId="0" fontId="10" fillId="0" borderId="0"/>
    <xf numFmtId="0" fontId="40" fillId="6" borderId="0" applyNumberFormat="0" applyBorder="0" applyAlignment="0" applyProtection="0">
      <alignment vertical="center"/>
    </xf>
    <xf numFmtId="0" fontId="57" fillId="14" borderId="0" applyNumberFormat="0" applyBorder="0" applyAlignment="0" applyProtection="0">
      <alignment vertical="center"/>
    </xf>
    <xf numFmtId="49" fontId="40" fillId="0" borderId="0" applyFont="0" applyFill="0" applyBorder="0" applyAlignment="0" applyProtection="0"/>
    <xf numFmtId="0" fontId="40" fillId="9" borderId="0" applyNumberFormat="0" applyBorder="0" applyAlignment="0" applyProtection="0">
      <alignment vertical="center"/>
    </xf>
    <xf numFmtId="0" fontId="72" fillId="34" borderId="0" applyNumberFormat="0" applyBorder="0" applyAlignment="0" applyProtection="0"/>
    <xf numFmtId="0" fontId="48" fillId="3" borderId="0" applyNumberFormat="0" applyBorder="0" applyAlignment="0" applyProtection="0">
      <alignment vertical="center"/>
    </xf>
    <xf numFmtId="0" fontId="10" fillId="0" borderId="0"/>
    <xf numFmtId="0" fontId="41" fillId="30" borderId="0" applyNumberFormat="0" applyBorder="0" applyAlignment="0" applyProtection="0">
      <alignment vertical="center"/>
    </xf>
    <xf numFmtId="0" fontId="57" fillId="14" borderId="0" applyNumberFormat="0" applyBorder="0" applyAlignment="0" applyProtection="0">
      <alignment vertical="center"/>
    </xf>
    <xf numFmtId="0" fontId="40" fillId="6" borderId="0" applyNumberFormat="0" applyBorder="0" applyAlignment="0" applyProtection="0">
      <alignment vertical="center"/>
    </xf>
    <xf numFmtId="0" fontId="69" fillId="0" borderId="0"/>
    <xf numFmtId="0" fontId="61" fillId="14" borderId="0" applyNumberFormat="0" applyBorder="0" applyAlignment="0" applyProtection="0"/>
    <xf numFmtId="0" fontId="71" fillId="0" borderId="0" applyNumberFormat="0" applyFill="0" applyBorder="0" applyAlignment="0" applyProtection="0">
      <alignment vertical="center"/>
    </xf>
    <xf numFmtId="43" fontId="102" fillId="0" borderId="0" applyFont="0" applyFill="0" applyBorder="0" applyAlignment="0" applyProtection="0">
      <alignment vertical="center"/>
    </xf>
    <xf numFmtId="0" fontId="48" fillId="3" borderId="0" applyNumberFormat="0" applyBorder="0" applyAlignment="0" applyProtection="0">
      <alignment vertical="center"/>
    </xf>
    <xf numFmtId="0" fontId="78" fillId="0" borderId="0">
      <alignment vertical="top"/>
    </xf>
    <xf numFmtId="0" fontId="40" fillId="9" borderId="0" applyNumberFormat="0" applyBorder="0" applyAlignment="0" applyProtection="0">
      <alignment vertical="center"/>
    </xf>
    <xf numFmtId="0" fontId="50" fillId="19" borderId="0" applyNumberFormat="0" applyBorder="0" applyAlignment="0" applyProtection="0">
      <alignment vertical="center"/>
    </xf>
    <xf numFmtId="0" fontId="101" fillId="0" borderId="0" applyNumberFormat="0" applyFill="0" applyBorder="0" applyAlignment="0" applyProtection="0">
      <alignment vertical="center"/>
    </xf>
    <xf numFmtId="0" fontId="61" fillId="14" borderId="0" applyNumberFormat="0" applyBorder="0" applyAlignment="0" applyProtection="0"/>
    <xf numFmtId="0" fontId="54" fillId="14" borderId="0" applyNumberFormat="0" applyBorder="0" applyAlignment="0" applyProtection="0">
      <alignment vertical="center"/>
    </xf>
    <xf numFmtId="0" fontId="103" fillId="0" borderId="0" applyNumberFormat="0" applyFill="0" applyBorder="0" applyAlignment="0" applyProtection="0">
      <alignment vertical="top"/>
      <protection locked="0"/>
    </xf>
    <xf numFmtId="49" fontId="10" fillId="0" borderId="0" applyFont="0" applyFill="0" applyBorder="0" applyAlignment="0" applyProtection="0"/>
    <xf numFmtId="0" fontId="40" fillId="9" borderId="0" applyNumberFormat="0" applyBorder="0" applyAlignment="0" applyProtection="0">
      <alignment vertical="center"/>
    </xf>
    <xf numFmtId="49" fontId="10" fillId="0" borderId="0" applyFont="0" applyFill="0" applyBorder="0" applyAlignment="0" applyProtection="0"/>
    <xf numFmtId="0" fontId="105" fillId="0" borderId="0" applyNumberFormat="0" applyFill="0" applyBorder="0" applyAlignment="0" applyProtection="0">
      <alignment vertical="center"/>
    </xf>
    <xf numFmtId="0" fontId="69" fillId="0" borderId="0"/>
    <xf numFmtId="0" fontId="56" fillId="0" borderId="0" applyBorder="0"/>
    <xf numFmtId="0" fontId="45" fillId="9" borderId="0" applyNumberFormat="0" applyBorder="0" applyAlignment="0" applyProtection="0">
      <alignment vertical="center"/>
    </xf>
    <xf numFmtId="0" fontId="70" fillId="0" borderId="14" applyNumberFormat="0" applyFill="0" applyAlignment="0" applyProtection="0">
      <alignment vertical="center"/>
    </xf>
    <xf numFmtId="0" fontId="40" fillId="14" borderId="0" applyProtection="0">
      <alignment vertical="center"/>
    </xf>
    <xf numFmtId="0" fontId="10" fillId="0" borderId="0"/>
    <xf numFmtId="0" fontId="56" fillId="0" borderId="0"/>
    <xf numFmtId="0" fontId="40" fillId="34" borderId="19" applyNumberFormat="0" applyFont="0" applyAlignment="0" applyProtection="0">
      <alignment vertical="center"/>
    </xf>
    <xf numFmtId="0" fontId="78" fillId="0" borderId="0">
      <alignment vertical="top"/>
    </xf>
    <xf numFmtId="0" fontId="40" fillId="0" borderId="0">
      <alignment vertical="center"/>
    </xf>
    <xf numFmtId="0" fontId="57" fillId="13" borderId="0" applyNumberFormat="0" applyBorder="0" applyAlignment="0" applyProtection="0">
      <alignment vertical="center"/>
    </xf>
    <xf numFmtId="0" fontId="69" fillId="0" borderId="0"/>
    <xf numFmtId="0" fontId="48" fillId="3" borderId="0" applyNumberFormat="0" applyBorder="0" applyAlignment="0" applyProtection="0">
      <alignment vertical="center"/>
    </xf>
    <xf numFmtId="0" fontId="69" fillId="0" borderId="0"/>
    <xf numFmtId="0" fontId="10" fillId="0" borderId="0"/>
    <xf numFmtId="0" fontId="10" fillId="0" borderId="0"/>
    <xf numFmtId="0" fontId="40" fillId="0" borderId="0">
      <alignment vertical="center"/>
    </xf>
    <xf numFmtId="0" fontId="46" fillId="0" borderId="0"/>
    <xf numFmtId="0" fontId="45" fillId="5" borderId="0" applyNumberFormat="0" applyBorder="0" applyAlignment="0" applyProtection="0">
      <alignment vertical="center"/>
    </xf>
    <xf numFmtId="0" fontId="55" fillId="0" borderId="0"/>
    <xf numFmtId="0" fontId="68" fillId="59" borderId="0" applyNumberFormat="0" applyBorder="0" applyAlignment="0" applyProtection="0"/>
    <xf numFmtId="0" fontId="55" fillId="0" borderId="0"/>
    <xf numFmtId="43" fontId="0" fillId="0" borderId="0" applyFont="0" applyFill="0" applyBorder="0" applyAlignment="0" applyProtection="0">
      <alignment vertical="center"/>
    </xf>
    <xf numFmtId="0" fontId="45" fillId="9" borderId="0" applyNumberFormat="0" applyBorder="0" applyAlignment="0" applyProtection="0">
      <alignment vertical="center"/>
    </xf>
    <xf numFmtId="0" fontId="105" fillId="0" borderId="0" applyNumberFormat="0" applyFill="0" applyBorder="0" applyAlignment="0" applyProtection="0">
      <alignment vertical="center"/>
    </xf>
    <xf numFmtId="0" fontId="54" fillId="14" borderId="0" applyNumberFormat="0" applyBorder="0" applyAlignment="0" applyProtection="0">
      <alignment vertical="center"/>
    </xf>
    <xf numFmtId="0" fontId="78" fillId="0" borderId="0">
      <alignment vertical="top"/>
    </xf>
    <xf numFmtId="0" fontId="10" fillId="0" borderId="0">
      <alignment vertical="center"/>
    </xf>
    <xf numFmtId="0" fontId="10" fillId="0" borderId="0">
      <alignment vertical="center"/>
    </xf>
    <xf numFmtId="0" fontId="45" fillId="9" borderId="0" applyNumberFormat="0" applyBorder="0" applyAlignment="0" applyProtection="0">
      <alignment vertical="center"/>
    </xf>
    <xf numFmtId="0" fontId="10" fillId="0" borderId="0"/>
    <xf numFmtId="0" fontId="46" fillId="0" borderId="0"/>
    <xf numFmtId="0" fontId="10" fillId="0" borderId="0"/>
    <xf numFmtId="0" fontId="46" fillId="0" borderId="0"/>
    <xf numFmtId="0" fontId="40" fillId="9" borderId="0" applyNumberFormat="0" applyBorder="0" applyAlignment="0" applyProtection="0">
      <alignment vertical="center"/>
    </xf>
    <xf numFmtId="0" fontId="45" fillId="6" borderId="0" applyNumberFormat="0" applyBorder="0" applyAlignment="0" applyProtection="0">
      <alignment vertical="center"/>
    </xf>
    <xf numFmtId="0" fontId="46" fillId="0" borderId="0"/>
    <xf numFmtId="0" fontId="39" fillId="9" borderId="0" applyNumberFormat="0" applyBorder="0" applyAlignment="0" applyProtection="0">
      <alignment vertical="center"/>
    </xf>
    <xf numFmtId="0" fontId="40" fillId="15" borderId="0" applyNumberFormat="0" applyBorder="0" applyAlignment="0" applyProtection="0">
      <alignment vertical="center"/>
    </xf>
    <xf numFmtId="0" fontId="69" fillId="0" borderId="0"/>
    <xf numFmtId="0" fontId="55" fillId="0" borderId="0"/>
    <xf numFmtId="0" fontId="40" fillId="9" borderId="0" applyProtection="0">
      <alignment vertical="center"/>
    </xf>
    <xf numFmtId="0" fontId="55" fillId="0" borderId="0"/>
    <xf numFmtId="0" fontId="41" fillId="6" borderId="0" applyNumberFormat="0" applyBorder="0" applyAlignment="0" applyProtection="0">
      <alignment vertical="center"/>
    </xf>
    <xf numFmtId="0" fontId="49" fillId="5" borderId="0" applyNumberFormat="0" applyBorder="0" applyAlignment="0" applyProtection="0"/>
    <xf numFmtId="0" fontId="40" fillId="16" borderId="0" applyNumberFormat="0" applyBorder="0" applyAlignment="0" applyProtection="0">
      <alignment vertical="center"/>
    </xf>
    <xf numFmtId="0" fontId="72" fillId="13" borderId="0" applyNumberFormat="0" applyBorder="0" applyAlignment="0" applyProtection="0"/>
    <xf numFmtId="0" fontId="10" fillId="0" borderId="0"/>
    <xf numFmtId="0" fontId="55" fillId="0" borderId="0"/>
    <xf numFmtId="41" fontId="10" fillId="0" borderId="0" applyFont="0" applyFill="0" applyBorder="0" applyAlignment="0" applyProtection="0"/>
    <xf numFmtId="0" fontId="69" fillId="0" borderId="0"/>
    <xf numFmtId="0" fontId="10" fillId="0" borderId="0"/>
    <xf numFmtId="0" fontId="69" fillId="0" borderId="0"/>
    <xf numFmtId="0" fontId="40" fillId="5" borderId="0" applyNumberFormat="0" applyBorder="0" applyAlignment="0" applyProtection="0">
      <alignment vertical="center"/>
    </xf>
    <xf numFmtId="0" fontId="50" fillId="11"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8" fillId="13" borderId="0" applyNumberFormat="0" applyBorder="0" applyAlignment="0" applyProtection="0">
      <alignment vertical="center"/>
    </xf>
    <xf numFmtId="0" fontId="78" fillId="0" borderId="0">
      <alignment vertical="top"/>
    </xf>
    <xf numFmtId="0" fontId="39" fillId="3" borderId="0" applyNumberFormat="0" applyBorder="0" applyAlignment="0" applyProtection="0">
      <alignment vertical="center"/>
    </xf>
    <xf numFmtId="0" fontId="41" fillId="42" borderId="0" applyNumberFormat="0" applyBorder="0" applyAlignment="0" applyProtection="0">
      <alignment vertical="center"/>
    </xf>
    <xf numFmtId="0" fontId="78" fillId="0" borderId="0">
      <alignment vertical="top"/>
    </xf>
    <xf numFmtId="0" fontId="40" fillId="16" borderId="0" applyNumberFormat="0" applyBorder="0" applyAlignment="0" applyProtection="0">
      <alignment vertical="center"/>
    </xf>
    <xf numFmtId="0" fontId="57" fillId="14" borderId="0" applyProtection="0">
      <alignment vertical="center"/>
    </xf>
    <xf numFmtId="0" fontId="48" fillId="3" borderId="0" applyNumberFormat="0" applyBorder="0" applyAlignment="0" applyProtection="0">
      <alignment vertical="center"/>
    </xf>
    <xf numFmtId="0" fontId="54" fillId="14" borderId="0" applyNumberFormat="0" applyBorder="0" applyAlignment="0" applyProtection="0">
      <alignment vertical="center"/>
    </xf>
    <xf numFmtId="0" fontId="78" fillId="0" borderId="0">
      <alignment vertical="top"/>
    </xf>
    <xf numFmtId="0" fontId="40" fillId="3" borderId="0" applyNumberFormat="0" applyBorder="0" applyAlignment="0" applyProtection="0">
      <alignment vertical="center"/>
    </xf>
    <xf numFmtId="0" fontId="40" fillId="6" borderId="0" applyNumberFormat="0" applyBorder="0" applyAlignment="0" applyProtection="0">
      <alignment vertical="center"/>
    </xf>
    <xf numFmtId="0" fontId="39" fillId="3" borderId="0" applyNumberFormat="0" applyBorder="0" applyAlignment="0" applyProtection="0">
      <alignment vertical="center"/>
    </xf>
    <xf numFmtId="0" fontId="108" fillId="0" borderId="0"/>
    <xf numFmtId="0" fontId="46" fillId="0" borderId="0"/>
    <xf numFmtId="0" fontId="56" fillId="0" borderId="0"/>
    <xf numFmtId="0" fontId="40" fillId="60" borderId="0" applyNumberFormat="0" applyFont="0" applyBorder="0" applyAlignment="0" applyProtection="0"/>
    <xf numFmtId="0" fontId="72" fillId="12" borderId="0" applyNumberFormat="0" applyBorder="0" applyAlignment="0" applyProtection="0"/>
    <xf numFmtId="0" fontId="48" fillId="3" borderId="0" applyNumberFormat="0" applyBorder="0" applyAlignment="0" applyProtection="0">
      <alignment vertical="center"/>
    </xf>
    <xf numFmtId="0" fontId="10" fillId="0" borderId="0"/>
    <xf numFmtId="0" fontId="10" fillId="0" borderId="0">
      <alignment vertical="center"/>
    </xf>
    <xf numFmtId="0" fontId="56" fillId="0" borderId="0"/>
    <xf numFmtId="0" fontId="50" fillId="7" borderId="0" applyNumberFormat="0" applyBorder="0" applyAlignment="0" applyProtection="0">
      <alignment vertical="center"/>
    </xf>
    <xf numFmtId="0" fontId="45" fillId="58" borderId="0" applyNumberFormat="0" applyBorder="0" applyAlignment="0" applyProtection="0">
      <alignment vertical="center"/>
    </xf>
    <xf numFmtId="0" fontId="84" fillId="0" borderId="0"/>
    <xf numFmtId="0" fontId="56" fillId="0" borderId="0"/>
    <xf numFmtId="0" fontId="45" fillId="5" borderId="0" applyNumberFormat="0" applyBorder="0" applyAlignment="0" applyProtection="0">
      <alignment vertical="center"/>
    </xf>
    <xf numFmtId="0" fontId="41" fillId="6" borderId="0" applyNumberFormat="0" applyBorder="0" applyAlignment="0" applyProtection="0">
      <alignment vertical="center"/>
    </xf>
    <xf numFmtId="0" fontId="56" fillId="0" borderId="0"/>
    <xf numFmtId="0" fontId="55" fillId="0" borderId="0"/>
    <xf numFmtId="0" fontId="41" fillId="10" borderId="0" applyNumberFormat="0" applyBorder="0" applyAlignment="0" applyProtection="0">
      <alignment vertical="center"/>
    </xf>
    <xf numFmtId="0" fontId="41" fillId="15" borderId="0" applyNumberFormat="0" applyBorder="0" applyAlignment="0" applyProtection="0">
      <alignment vertical="center"/>
    </xf>
    <xf numFmtId="0" fontId="85" fillId="0" borderId="32" applyProtection="0">
      <alignment vertical="center"/>
    </xf>
    <xf numFmtId="0" fontId="41" fillId="42" borderId="0" applyNumberFormat="0" applyBorder="0" applyAlignment="0" applyProtection="0">
      <alignment vertical="center"/>
    </xf>
    <xf numFmtId="0" fontId="40" fillId="14" borderId="0" applyNumberFormat="0" applyBorder="0" applyAlignment="0" applyProtection="0">
      <alignment vertical="center"/>
    </xf>
    <xf numFmtId="0" fontId="41" fillId="30" borderId="0" applyNumberFormat="0" applyBorder="0" applyAlignment="0" applyProtection="0">
      <alignment vertical="center"/>
    </xf>
    <xf numFmtId="0" fontId="72" fillId="16" borderId="0" applyNumberFormat="0" applyBorder="0" applyAlignment="0" applyProtection="0"/>
    <xf numFmtId="0" fontId="40" fillId="16" borderId="0" applyNumberFormat="0" applyBorder="0" applyAlignment="0" applyProtection="0">
      <alignment vertical="center"/>
    </xf>
    <xf numFmtId="0" fontId="50" fillId="30" borderId="0" applyNumberFormat="0" applyBorder="0" applyAlignment="0" applyProtection="0">
      <alignment vertical="center"/>
    </xf>
    <xf numFmtId="0" fontId="72" fillId="16" borderId="0" applyNumberForma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85" fillId="0" borderId="32" applyProtection="0">
      <alignment vertical="center"/>
    </xf>
    <xf numFmtId="0" fontId="39" fillId="3" borderId="0" applyNumberFormat="0" applyBorder="0" applyAlignment="0" applyProtection="0">
      <alignment vertical="center"/>
    </xf>
    <xf numFmtId="0" fontId="41" fillId="4" borderId="0" applyNumberFormat="0" applyBorder="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50" fillId="30" borderId="0" applyNumberFormat="0" applyBorder="0" applyAlignment="0" applyProtection="0">
      <alignment vertical="center"/>
    </xf>
    <xf numFmtId="0" fontId="40" fillId="3" borderId="0" applyNumberFormat="0" applyBorder="0" applyAlignment="0" applyProtection="0">
      <alignment vertical="center"/>
    </xf>
    <xf numFmtId="0" fontId="50" fillId="4" borderId="0" applyNumberFormat="0" applyBorder="0" applyAlignment="0" applyProtection="0">
      <alignment vertical="center"/>
    </xf>
    <xf numFmtId="0" fontId="50" fillId="30"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112" fillId="0" borderId="13" applyNumberFormat="0" applyFill="0" applyAlignment="0" applyProtection="0">
      <alignment vertical="center"/>
    </xf>
    <xf numFmtId="0" fontId="50" fillId="4" borderId="0" applyNumberFormat="0" applyBorder="0" applyAlignment="0" applyProtection="0">
      <alignment vertical="center"/>
    </xf>
    <xf numFmtId="0" fontId="45" fillId="14" borderId="0" applyNumberFormat="0" applyBorder="0" applyAlignment="0" applyProtection="0">
      <alignment vertical="center"/>
    </xf>
    <xf numFmtId="0" fontId="50" fillId="30" borderId="0" applyNumberFormat="0" applyBorder="0" applyAlignment="0" applyProtection="0">
      <alignment vertical="center"/>
    </xf>
    <xf numFmtId="0" fontId="40" fillId="14" borderId="0" applyNumberFormat="0" applyBorder="0" applyAlignment="0" applyProtection="0">
      <alignment vertical="center"/>
    </xf>
    <xf numFmtId="0" fontId="50" fillId="7" borderId="0" applyNumberFormat="0" applyBorder="0" applyAlignment="0" applyProtection="0">
      <alignment vertical="center"/>
    </xf>
    <xf numFmtId="0" fontId="50" fillId="4" borderId="0" applyNumberFormat="0" applyBorder="0" applyAlignment="0" applyProtection="0">
      <alignment vertical="center"/>
    </xf>
    <xf numFmtId="0" fontId="49" fillId="6" borderId="0" applyNumberFormat="0" applyBorder="0" applyAlignment="0" applyProtection="0"/>
    <xf numFmtId="0" fontId="41" fillId="30" borderId="0" applyProtection="0">
      <alignment vertical="center"/>
    </xf>
    <xf numFmtId="0" fontId="40" fillId="9" borderId="0" applyNumberFormat="0" applyBorder="0" applyAlignment="0" applyProtection="0">
      <alignment vertical="center"/>
    </xf>
    <xf numFmtId="0" fontId="53"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10" fillId="0" borderId="0"/>
    <xf numFmtId="0" fontId="41" fillId="14" borderId="0" applyProtection="0">
      <alignment vertical="center"/>
    </xf>
    <xf numFmtId="0" fontId="49" fillId="6" borderId="0" applyNumberFormat="0" applyBorder="0" applyAlignment="0" applyProtection="0"/>
    <xf numFmtId="0" fontId="41" fillId="30" borderId="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87" fillId="45" borderId="9">
      <protection locked="0"/>
    </xf>
    <xf numFmtId="0" fontId="41" fillId="14" borderId="0" applyProtection="0">
      <alignment vertical="center"/>
    </xf>
    <xf numFmtId="0" fontId="54" fillId="14" borderId="0" applyNumberFormat="0" applyBorder="0" applyAlignment="0" applyProtection="0">
      <alignment vertical="center"/>
    </xf>
    <xf numFmtId="0" fontId="49" fillId="6" borderId="0" applyNumberFormat="0" applyBorder="0" applyAlignment="0" applyProtection="0"/>
    <xf numFmtId="0" fontId="101" fillId="0" borderId="0" applyNumberFormat="0" applyFill="0" applyBorder="0" applyAlignment="0" applyProtection="0">
      <alignment vertical="center"/>
    </xf>
    <xf numFmtId="0" fontId="50" fillId="30"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9" fillId="3" borderId="0" applyNumberFormat="0" applyBorder="0" applyAlignment="0" applyProtection="0">
      <alignment vertical="center"/>
    </xf>
    <xf numFmtId="0" fontId="41" fillId="6" borderId="0" applyProtection="0">
      <alignment vertical="center"/>
    </xf>
    <xf numFmtId="0" fontId="40" fillId="16" borderId="0" applyProtection="0">
      <alignment vertical="center"/>
    </xf>
    <xf numFmtId="0" fontId="40" fillId="16" borderId="0" applyNumberFormat="0" applyBorder="0" applyAlignment="0" applyProtection="0">
      <alignment vertical="center"/>
    </xf>
    <xf numFmtId="0" fontId="45" fillId="7" borderId="0" applyNumberFormat="0" applyBorder="0" applyAlignment="0" applyProtection="0">
      <alignment vertical="center"/>
    </xf>
    <xf numFmtId="179" fontId="40" fillId="0" borderId="0" applyFont="0" applyFill="0" applyProtection="0"/>
    <xf numFmtId="0" fontId="10" fillId="34" borderId="19" applyNumberFormat="0" applyFont="0" applyAlignment="0" applyProtection="0">
      <alignment vertical="center"/>
    </xf>
    <xf numFmtId="0" fontId="10" fillId="0" borderId="0">
      <alignment vertical="center"/>
    </xf>
    <xf numFmtId="0" fontId="50" fillId="7" borderId="0" applyNumberFormat="0" applyBorder="0" applyAlignment="0" applyProtection="0">
      <alignment vertical="center"/>
    </xf>
    <xf numFmtId="0" fontId="80" fillId="0" borderId="0" applyProtection="0">
      <alignment vertical="center"/>
    </xf>
    <xf numFmtId="0" fontId="54" fillId="14" borderId="0" applyNumberFormat="0" applyBorder="0" applyAlignment="0" applyProtection="0">
      <alignment vertical="center"/>
    </xf>
    <xf numFmtId="0" fontId="45" fillId="16" borderId="0" applyNumberFormat="0" applyBorder="0" applyAlignment="0" applyProtection="0">
      <alignment vertical="center"/>
    </xf>
    <xf numFmtId="0" fontId="40" fillId="16" borderId="0" applyNumberFormat="0" applyBorder="0" applyAlignment="0" applyProtection="0">
      <alignment vertical="center"/>
    </xf>
    <xf numFmtId="0" fontId="48" fillId="3" borderId="0" applyNumberFormat="0" applyBorder="0" applyAlignment="0" applyProtection="0">
      <alignment vertical="center"/>
    </xf>
    <xf numFmtId="0" fontId="111" fillId="0" borderId="0" applyNumberFormat="0" applyFill="0" applyBorder="0" applyAlignment="0" applyProtection="0">
      <alignment vertical="center"/>
    </xf>
    <xf numFmtId="0" fontId="40" fillId="16" borderId="0" applyNumberFormat="0" applyBorder="0" applyAlignment="0" applyProtection="0">
      <alignment vertical="center"/>
    </xf>
    <xf numFmtId="0" fontId="48" fillId="3" borderId="0" applyNumberFormat="0" applyBorder="0" applyAlignment="0" applyProtection="0">
      <alignment vertical="center"/>
    </xf>
    <xf numFmtId="0" fontId="80" fillId="0" borderId="0" applyNumberFormat="0" applyFill="0" applyBorder="0" applyAlignment="0" applyProtection="0">
      <alignment vertical="center"/>
    </xf>
    <xf numFmtId="0" fontId="45" fillId="16" borderId="0" applyNumberFormat="0" applyBorder="0" applyAlignment="0" applyProtection="0">
      <alignment vertical="center"/>
    </xf>
    <xf numFmtId="0" fontId="48" fillId="3" borderId="0" applyNumberFormat="0" applyBorder="0" applyAlignment="0" applyProtection="0">
      <alignment vertical="center"/>
    </xf>
    <xf numFmtId="0" fontId="10" fillId="0" borderId="0"/>
    <xf numFmtId="0" fontId="40" fillId="7" borderId="0" applyProtection="0">
      <alignment vertical="center"/>
    </xf>
    <xf numFmtId="0" fontId="45" fillId="16" borderId="0" applyNumberFormat="0" applyBorder="0" applyAlignment="0" applyProtection="0">
      <alignment vertical="center"/>
    </xf>
    <xf numFmtId="0" fontId="57" fillId="14" borderId="0" applyNumberFormat="0" applyBorder="0" applyAlignment="0" applyProtection="0">
      <alignment vertical="center"/>
    </xf>
    <xf numFmtId="0" fontId="40" fillId="7" borderId="0" applyNumberFormat="0" applyBorder="0" applyAlignment="0" applyProtection="0">
      <alignment vertical="center"/>
    </xf>
    <xf numFmtId="0" fontId="50" fillId="4" borderId="0" applyNumberFormat="0" applyBorder="0" applyAlignment="0" applyProtection="0">
      <alignment vertical="center"/>
    </xf>
    <xf numFmtId="0" fontId="45" fillId="16" borderId="0" applyNumberFormat="0" applyBorder="0" applyAlignment="0" applyProtection="0">
      <alignment vertical="center"/>
    </xf>
    <xf numFmtId="0" fontId="57" fillId="14" borderId="0" applyNumberFormat="0" applyBorder="0" applyAlignment="0" applyProtection="0">
      <alignment vertical="center"/>
    </xf>
    <xf numFmtId="0" fontId="10" fillId="0" borderId="0">
      <alignment vertical="center"/>
    </xf>
    <xf numFmtId="0" fontId="40" fillId="7" borderId="0" applyNumberFormat="0" applyBorder="0" applyAlignment="0" applyProtection="0">
      <alignment vertical="center"/>
    </xf>
    <xf numFmtId="0" fontId="45" fillId="16" borderId="0" applyNumberFormat="0" applyBorder="0" applyAlignment="0" applyProtection="0">
      <alignment vertical="center"/>
    </xf>
    <xf numFmtId="0" fontId="40" fillId="16" borderId="0" applyProtection="0">
      <alignment vertical="center"/>
    </xf>
    <xf numFmtId="0" fontId="50" fillId="11" borderId="0" applyNumberFormat="0" applyBorder="0" applyAlignment="0" applyProtection="0">
      <alignment vertical="center"/>
    </xf>
    <xf numFmtId="0" fontId="50" fillId="19" borderId="0" applyNumberFormat="0" applyBorder="0" applyAlignment="0" applyProtection="0">
      <alignment vertical="center"/>
    </xf>
    <xf numFmtId="0" fontId="109" fillId="0" borderId="3">
      <alignment horizontal="left" vertical="center"/>
    </xf>
    <xf numFmtId="0" fontId="40" fillId="6" borderId="0" applyNumberFormat="0" applyBorder="0" applyAlignment="0" applyProtection="0">
      <alignment vertical="center"/>
    </xf>
    <xf numFmtId="0" fontId="40" fillId="16" borderId="0" applyProtection="0">
      <alignment vertical="center"/>
    </xf>
    <xf numFmtId="0" fontId="41" fillId="11" borderId="0" applyNumberFormat="0" applyBorder="0" applyAlignment="0" applyProtection="0">
      <alignment vertical="center"/>
    </xf>
    <xf numFmtId="0" fontId="45" fillId="16" borderId="0" applyNumberFormat="0" applyBorder="0" applyAlignment="0" applyProtection="0">
      <alignment vertical="center"/>
    </xf>
    <xf numFmtId="0" fontId="39" fillId="3" borderId="0" applyNumberFormat="0" applyBorder="0" applyAlignment="0" applyProtection="0">
      <alignment vertical="center"/>
    </xf>
    <xf numFmtId="0" fontId="41" fillId="11" borderId="0" applyNumberFormat="0" applyBorder="0" applyAlignment="0" applyProtection="0">
      <alignment vertical="center"/>
    </xf>
    <xf numFmtId="0" fontId="48" fillId="3" borderId="0" applyNumberFormat="0" applyBorder="0" applyAlignment="0" applyProtection="0">
      <alignment vertical="center"/>
    </xf>
    <xf numFmtId="0" fontId="41" fillId="30" borderId="0" applyNumberFormat="0" applyBorder="0" applyAlignment="0" applyProtection="0">
      <alignment vertical="center"/>
    </xf>
    <xf numFmtId="0" fontId="72" fillId="16" borderId="0" applyNumberFormat="0" applyBorder="0" applyAlignment="0" applyProtection="0"/>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5" fillId="14" borderId="0" applyNumberFormat="0" applyBorder="0" applyAlignment="0" applyProtection="0">
      <alignment vertical="center"/>
    </xf>
    <xf numFmtId="0" fontId="40" fillId="7" borderId="0" applyProtection="0">
      <alignment vertical="center"/>
    </xf>
    <xf numFmtId="0" fontId="40" fillId="3"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0" fillId="4" borderId="0" applyNumberFormat="0" applyBorder="0" applyAlignment="0" applyProtection="0">
      <alignment vertical="center"/>
    </xf>
    <xf numFmtId="0" fontId="39" fillId="3" borderId="0" applyNumberFormat="0" applyBorder="0" applyAlignment="0" applyProtection="0">
      <alignment vertical="center"/>
    </xf>
    <xf numFmtId="0" fontId="79" fillId="3" borderId="0" applyNumberFormat="0" applyBorder="0" applyAlignment="0" applyProtection="0">
      <alignment vertical="center"/>
    </xf>
    <xf numFmtId="0" fontId="45" fillId="3" borderId="0" applyNumberFormat="0" applyBorder="0" applyAlignment="0" applyProtection="0">
      <alignment vertical="center"/>
    </xf>
    <xf numFmtId="183" fontId="56" fillId="0" borderId="0"/>
    <xf numFmtId="0" fontId="40" fillId="9"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187" fontId="113"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1" fillId="12" borderId="0" applyNumberFormat="0" applyBorder="0" applyAlignment="0" applyProtection="0">
      <alignment vertical="center"/>
    </xf>
    <xf numFmtId="0" fontId="45" fillId="3" borderId="0" applyNumberFormat="0" applyBorder="0" applyAlignment="0" applyProtection="0">
      <alignment vertical="center"/>
    </xf>
    <xf numFmtId="43" fontId="10" fillId="0" borderId="0" applyFont="0" applyFill="0" applyBorder="0" applyAlignment="0" applyProtection="0"/>
    <xf numFmtId="0" fontId="39" fillId="3" borderId="0" applyNumberFormat="0" applyBorder="0" applyAlignment="0" applyProtection="0">
      <alignment vertical="center"/>
    </xf>
    <xf numFmtId="0" fontId="41" fillId="61" borderId="0" applyNumberFormat="0" applyBorder="0" applyAlignment="0" applyProtection="0">
      <alignment vertical="center"/>
    </xf>
    <xf numFmtId="0" fontId="68" fillId="62" borderId="0" applyNumberFormat="0" applyBorder="0" applyAlignment="0" applyProtection="0"/>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49" fillId="43" borderId="0" applyNumberFormat="0" applyBorder="0" applyAlignment="0" applyProtection="0"/>
    <xf numFmtId="0" fontId="68" fillId="62" borderId="0" applyNumberFormat="0" applyBorder="0" applyAlignment="0" applyProtection="0"/>
    <xf numFmtId="0" fontId="40" fillId="7" borderId="0" applyProtection="0">
      <alignment vertical="center"/>
    </xf>
    <xf numFmtId="0" fontId="45" fillId="5" borderId="0" applyNumberFormat="0" applyBorder="0" applyAlignment="0" applyProtection="0">
      <alignment vertical="center"/>
    </xf>
    <xf numFmtId="0" fontId="39" fillId="3" borderId="0" applyNumberFormat="0" applyBorder="0" applyAlignment="0" applyProtection="0">
      <alignment vertical="center"/>
    </xf>
    <xf numFmtId="0" fontId="49" fillId="43" borderId="0" applyNumberFormat="0" applyBorder="0" applyAlignment="0" applyProtection="0"/>
    <xf numFmtId="0" fontId="68" fillId="62" borderId="0" applyNumberFormat="0" applyBorder="0" applyAlignment="0" applyProtection="0"/>
    <xf numFmtId="0" fontId="40" fillId="7" borderId="0" applyProtection="0">
      <alignment vertical="center"/>
    </xf>
    <xf numFmtId="0" fontId="49" fillId="43" borderId="0" applyNumberFormat="0" applyBorder="0" applyAlignment="0" applyProtection="0"/>
    <xf numFmtId="0" fontId="45" fillId="3" borderId="0" applyNumberFormat="0" applyBorder="0" applyAlignment="0" applyProtection="0">
      <alignment vertical="center"/>
    </xf>
    <xf numFmtId="0" fontId="110" fillId="9" borderId="0" applyNumberFormat="0" applyBorder="0" applyAlignment="0" applyProtection="0">
      <alignment vertical="center"/>
    </xf>
    <xf numFmtId="0" fontId="40" fillId="3" borderId="0" applyNumberFormat="0" applyBorder="0" applyAlignment="0" applyProtection="0">
      <alignment vertical="center"/>
    </xf>
    <xf numFmtId="0" fontId="10" fillId="0" borderId="0">
      <alignment vertical="center"/>
    </xf>
    <xf numFmtId="0" fontId="0" fillId="0" borderId="0"/>
    <xf numFmtId="0" fontId="41" fillId="4" borderId="0" applyNumberFormat="0" applyBorder="0" applyAlignment="0" applyProtection="0">
      <alignment vertical="center"/>
    </xf>
    <xf numFmtId="0" fontId="39" fillId="3" borderId="0" applyNumberFormat="0" applyBorder="0" applyAlignment="0" applyProtection="0">
      <alignment vertical="center"/>
    </xf>
    <xf numFmtId="0" fontId="40" fillId="34" borderId="0" applyNumberFormat="0" applyBorder="0" applyAlignment="0" applyProtection="0">
      <alignment vertical="center"/>
    </xf>
    <xf numFmtId="0" fontId="41" fillId="42" borderId="0" applyNumberFormat="0" applyBorder="0" applyAlignment="0" applyProtection="0">
      <alignment vertical="center"/>
    </xf>
    <xf numFmtId="0" fontId="70" fillId="0" borderId="14" applyNumberFormat="0" applyFill="0" applyAlignment="0" applyProtection="0">
      <alignment vertical="center"/>
    </xf>
    <xf numFmtId="0" fontId="40" fillId="14" borderId="0" applyNumberFormat="0" applyBorder="0" applyAlignment="0" applyProtection="0">
      <alignment vertical="center"/>
    </xf>
    <xf numFmtId="0" fontId="45" fillId="9" borderId="0" applyNumberFormat="0" applyBorder="0" applyAlignment="0" applyProtection="0">
      <alignment vertical="center"/>
    </xf>
    <xf numFmtId="0" fontId="10" fillId="0" borderId="0"/>
    <xf numFmtId="0" fontId="41" fillId="42" borderId="0" applyNumberFormat="0" applyBorder="0" applyAlignment="0" applyProtection="0">
      <alignment vertical="center"/>
    </xf>
    <xf numFmtId="0" fontId="112" fillId="0" borderId="13" applyNumberFormat="0" applyFill="0" applyAlignment="0" applyProtection="0">
      <alignment vertical="center"/>
    </xf>
    <xf numFmtId="0" fontId="41" fillId="42" borderId="0" applyNumberFormat="0" applyBorder="0" applyAlignment="0" applyProtection="0">
      <alignment vertical="center"/>
    </xf>
    <xf numFmtId="0" fontId="45" fillId="14" borderId="0" applyNumberFormat="0" applyBorder="0" applyAlignment="0" applyProtection="0">
      <alignment vertical="center"/>
    </xf>
    <xf numFmtId="0" fontId="50" fillId="42" borderId="0" applyNumberFormat="0" applyBorder="0" applyAlignment="0" applyProtection="0">
      <alignment vertical="center"/>
    </xf>
    <xf numFmtId="191" fontId="10" fillId="0" borderId="0" applyFont="0" applyFill="0" applyBorder="0" applyAlignment="0" applyProtection="0"/>
    <xf numFmtId="0" fontId="45" fillId="14" borderId="0" applyNumberFormat="0" applyBorder="0" applyAlignment="0" applyProtection="0">
      <alignment vertical="center"/>
    </xf>
    <xf numFmtId="0" fontId="41" fillId="19" borderId="0" applyNumberFormat="0" applyBorder="0" applyAlignment="0" applyProtection="0">
      <alignment vertical="center"/>
    </xf>
    <xf numFmtId="0" fontId="45" fillId="14" borderId="0" applyNumberFormat="0" applyBorder="0" applyAlignment="0" applyProtection="0">
      <alignment vertical="center"/>
    </xf>
    <xf numFmtId="0" fontId="41" fillId="19" borderId="0" applyNumberFormat="0" applyBorder="0" applyAlignment="0" applyProtection="0">
      <alignment vertical="center"/>
    </xf>
    <xf numFmtId="0" fontId="45" fillId="14" borderId="0" applyNumberFormat="0" applyBorder="0" applyAlignment="0" applyProtection="0">
      <alignment vertical="center"/>
    </xf>
    <xf numFmtId="0" fontId="40" fillId="14" borderId="0" applyProtection="0">
      <alignment vertical="center"/>
    </xf>
    <xf numFmtId="0" fontId="40" fillId="14" borderId="0" applyProtection="0">
      <alignment vertical="center"/>
    </xf>
    <xf numFmtId="0" fontId="41" fillId="5" borderId="0" applyProtection="0">
      <alignment vertical="center"/>
    </xf>
    <xf numFmtId="0" fontId="63" fillId="0" borderId="0" applyNumberFormat="0" applyFill="0" applyBorder="0" applyAlignment="0" applyProtection="0">
      <alignment vertical="center"/>
    </xf>
    <xf numFmtId="0" fontId="40" fillId="34" borderId="0" applyNumberFormat="0" applyBorder="0" applyAlignment="0" applyProtection="0">
      <alignment vertical="center"/>
    </xf>
    <xf numFmtId="0" fontId="10" fillId="0" borderId="0"/>
    <xf numFmtId="0" fontId="41" fillId="61" borderId="0" applyNumberFormat="0" applyBorder="0" applyAlignment="0" applyProtection="0">
      <alignment vertical="center"/>
    </xf>
    <xf numFmtId="0" fontId="63" fillId="0" borderId="0" applyNumberFormat="0" applyFill="0" applyBorder="0" applyAlignment="0" applyProtection="0">
      <alignment vertical="center"/>
    </xf>
    <xf numFmtId="0" fontId="40" fillId="34" borderId="0" applyNumberFormat="0" applyBorder="0" applyAlignment="0" applyProtection="0">
      <alignment vertical="center"/>
    </xf>
    <xf numFmtId="0" fontId="50" fillId="61" borderId="0" applyNumberFormat="0" applyBorder="0" applyAlignment="0" applyProtection="0">
      <alignment vertical="center"/>
    </xf>
    <xf numFmtId="0" fontId="114" fillId="3" borderId="0" applyNumberFormat="0" applyBorder="0" applyAlignment="0" applyProtection="0"/>
    <xf numFmtId="196" fontId="40" fillId="0" borderId="0" applyFont="0" applyFill="0" applyBorder="0" applyAlignment="0" applyProtection="0"/>
    <xf numFmtId="0" fontId="40" fillId="9" borderId="0" applyProtection="0">
      <alignment vertical="center"/>
    </xf>
    <xf numFmtId="0" fontId="10" fillId="0" borderId="0"/>
    <xf numFmtId="0" fontId="40" fillId="9" borderId="0" applyNumberFormat="0" applyBorder="0" applyAlignment="0" applyProtection="0">
      <alignment vertical="center"/>
    </xf>
    <xf numFmtId="0" fontId="45" fillId="5" borderId="0" applyNumberFormat="0" applyBorder="0" applyAlignment="0" applyProtection="0">
      <alignment vertical="center"/>
    </xf>
    <xf numFmtId="0" fontId="72" fillId="6" borderId="0" applyNumberFormat="0" applyBorder="0" applyAlignment="0" applyProtection="0"/>
    <xf numFmtId="0" fontId="45" fillId="9" borderId="0" applyNumberFormat="0" applyBorder="0" applyAlignment="0" applyProtection="0">
      <alignment vertical="center"/>
    </xf>
    <xf numFmtId="0" fontId="50" fillId="61" borderId="0" applyNumberFormat="0" applyBorder="0" applyAlignment="0" applyProtection="0">
      <alignment vertical="center"/>
    </xf>
    <xf numFmtId="0" fontId="53" fillId="3" borderId="0" applyNumberFormat="0" applyBorder="0" applyAlignment="0" applyProtection="0">
      <alignment vertical="center"/>
    </xf>
    <xf numFmtId="0" fontId="41" fillId="40" borderId="0" applyNumberFormat="0" applyBorder="0" applyAlignment="0" applyProtection="0">
      <alignment vertical="center"/>
    </xf>
    <xf numFmtId="0" fontId="72" fillId="6" borderId="0" applyNumberFormat="0" applyBorder="0" applyAlignment="0" applyProtection="0"/>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0" fillId="9" borderId="0" applyProtection="0">
      <alignment vertical="center"/>
    </xf>
    <xf numFmtId="0" fontId="45" fillId="9" borderId="0" applyNumberFormat="0" applyBorder="0" applyAlignment="0" applyProtection="0">
      <alignment vertical="center"/>
    </xf>
    <xf numFmtId="0" fontId="40" fillId="9" borderId="0" applyNumberFormat="0" applyBorder="0" applyAlignment="0" applyProtection="0">
      <alignment vertical="center"/>
    </xf>
    <xf numFmtId="0" fontId="41" fillId="7" borderId="0" applyProtection="0">
      <alignment vertical="center"/>
    </xf>
    <xf numFmtId="0" fontId="40" fillId="16" borderId="0" applyNumberFormat="0" applyBorder="0" applyAlignment="0" applyProtection="0">
      <alignment vertical="center"/>
    </xf>
    <xf numFmtId="0" fontId="40" fillId="13" borderId="0" applyProtection="0">
      <alignment vertical="center"/>
    </xf>
    <xf numFmtId="0" fontId="10" fillId="0" borderId="0"/>
    <xf numFmtId="40" fontId="10" fillId="0" borderId="0" applyFont="0" applyFill="0" applyBorder="0" applyAlignment="0" applyProtection="0"/>
    <xf numFmtId="0" fontId="87" fillId="45" borderId="9">
      <protection locked="0"/>
    </xf>
    <xf numFmtId="0" fontId="50" fillId="11" borderId="0" applyNumberFormat="0" applyBorder="0" applyAlignment="0" applyProtection="0">
      <alignment vertical="center"/>
    </xf>
    <xf numFmtId="0" fontId="45" fillId="13" borderId="0" applyNumberFormat="0" applyBorder="0" applyAlignment="0" applyProtection="0">
      <alignment vertical="center"/>
    </xf>
    <xf numFmtId="0" fontId="48" fillId="3" borderId="0" applyNumberFormat="0" applyBorder="0" applyAlignment="0" applyProtection="0">
      <alignment vertical="center"/>
    </xf>
    <xf numFmtId="0" fontId="40" fillId="6" borderId="0" applyNumberFormat="0" applyBorder="0" applyAlignment="0" applyProtection="0">
      <alignment vertical="center"/>
    </xf>
    <xf numFmtId="0" fontId="40" fillId="13" borderId="0" applyNumberFormat="0" applyBorder="0" applyAlignment="0" applyProtection="0">
      <alignment vertical="center"/>
    </xf>
    <xf numFmtId="0" fontId="40" fillId="0" borderId="0" applyFont="0" applyFill="0" applyBorder="0" applyAlignment="0" applyProtection="0"/>
    <xf numFmtId="0" fontId="40" fillId="7" borderId="0" applyNumberFormat="0" applyBorder="0" applyAlignment="0" applyProtection="0">
      <alignment vertical="center"/>
    </xf>
    <xf numFmtId="0" fontId="115" fillId="13" borderId="0" applyNumberFormat="0" applyBorder="0" applyAlignment="0" applyProtection="0">
      <alignment vertical="center"/>
    </xf>
    <xf numFmtId="0" fontId="10" fillId="0" borderId="0">
      <alignment vertical="center"/>
    </xf>
    <xf numFmtId="0" fontId="40" fillId="13" borderId="0" applyNumberFormat="0" applyBorder="0" applyAlignment="0" applyProtection="0">
      <alignment vertical="center"/>
    </xf>
    <xf numFmtId="0" fontId="57" fillId="14" borderId="0" applyNumberFormat="0" applyBorder="0" applyAlignment="0" applyProtection="0">
      <alignment vertical="center"/>
    </xf>
    <xf numFmtId="0" fontId="40" fillId="7" borderId="0" applyNumberFormat="0" applyBorder="0" applyAlignment="0" applyProtection="0">
      <alignment vertical="center"/>
    </xf>
    <xf numFmtId="0" fontId="45" fillId="13" borderId="0" applyNumberFormat="0" applyBorder="0" applyAlignment="0" applyProtection="0">
      <alignment vertical="center"/>
    </xf>
    <xf numFmtId="0" fontId="57" fillId="14" borderId="0" applyNumberFormat="0" applyBorder="0" applyAlignment="0" applyProtection="0">
      <alignment vertical="center"/>
    </xf>
    <xf numFmtId="0" fontId="40" fillId="6" borderId="0" applyNumberFormat="0" applyBorder="0" applyAlignment="0" applyProtection="0">
      <alignment vertical="center"/>
    </xf>
    <xf numFmtId="0" fontId="57" fillId="14" borderId="0" applyNumberFormat="0" applyBorder="0" applyAlignment="0" applyProtection="0">
      <alignment vertical="center"/>
    </xf>
    <xf numFmtId="0" fontId="48" fillId="3" borderId="0" applyNumberFormat="0" applyBorder="0" applyAlignment="0" applyProtection="0">
      <alignment vertical="center"/>
    </xf>
    <xf numFmtId="0" fontId="45" fillId="13" borderId="0" applyNumberFormat="0" applyBorder="0" applyAlignment="0" applyProtection="0">
      <alignment vertical="center"/>
    </xf>
    <xf numFmtId="0" fontId="54" fillId="14" borderId="0" applyNumberFormat="0" applyBorder="0" applyAlignment="0" applyProtection="0">
      <alignment vertical="center"/>
    </xf>
    <xf numFmtId="0" fontId="40" fillId="4" borderId="0" applyNumberFormat="0" applyBorder="0" applyAlignment="0" applyProtection="0">
      <alignment vertical="center"/>
    </xf>
    <xf numFmtId="0" fontId="45" fillId="13" borderId="0" applyNumberFormat="0" applyBorder="0" applyAlignment="0" applyProtection="0">
      <alignment vertical="center"/>
    </xf>
    <xf numFmtId="0" fontId="54" fillId="14" borderId="0" applyNumberFormat="0" applyBorder="0" applyAlignment="0" applyProtection="0">
      <alignment vertical="center"/>
    </xf>
    <xf numFmtId="0" fontId="40" fillId="12" borderId="0" applyNumberFormat="0" applyBorder="0" applyAlignment="0" applyProtection="0">
      <alignment vertical="center"/>
    </xf>
    <xf numFmtId="0" fontId="50" fillId="41" borderId="0" applyNumberFormat="0" applyBorder="0" applyAlignment="0" applyProtection="0">
      <alignment vertical="center"/>
    </xf>
    <xf numFmtId="0" fontId="45" fillId="13" borderId="0" applyNumberFormat="0" applyBorder="0" applyAlignment="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0" fontId="40" fillId="9" borderId="0" applyNumberFormat="0" applyBorder="0" applyAlignment="0" applyProtection="0">
      <alignment vertical="center"/>
    </xf>
    <xf numFmtId="0" fontId="48" fillId="3" borderId="0" applyNumberFormat="0" applyBorder="0" applyAlignment="0" applyProtection="0">
      <alignment vertical="center"/>
    </xf>
    <xf numFmtId="0" fontId="41" fillId="41" borderId="0" applyNumberFormat="0" applyBorder="0" applyAlignment="0" applyProtection="0">
      <alignment vertical="center"/>
    </xf>
    <xf numFmtId="0" fontId="40" fillId="13" borderId="0" applyProtection="0">
      <alignment vertical="center"/>
    </xf>
    <xf numFmtId="0" fontId="54" fillId="14" borderId="0" applyNumberFormat="0" applyBorder="0" applyAlignment="0" applyProtection="0">
      <alignment vertical="center"/>
    </xf>
    <xf numFmtId="0" fontId="40" fillId="5" borderId="0" applyNumberFormat="0" applyBorder="0" applyAlignment="0" applyProtection="0">
      <alignment vertical="center"/>
    </xf>
    <xf numFmtId="0" fontId="48" fillId="3" borderId="0" applyNumberFormat="0" applyBorder="0" applyAlignment="0" applyProtection="0">
      <alignment vertical="center"/>
    </xf>
    <xf numFmtId="0" fontId="41" fillId="41" borderId="0" applyNumberFormat="0" applyBorder="0" applyAlignment="0" applyProtection="0">
      <alignment vertical="center"/>
    </xf>
    <xf numFmtId="0" fontId="40" fillId="13" borderId="0" applyProtection="0">
      <alignment vertical="center"/>
    </xf>
    <xf numFmtId="0" fontId="40" fillId="58" borderId="0" applyNumberFormat="0" applyBorder="0" applyAlignment="0" applyProtection="0">
      <alignment vertical="center"/>
    </xf>
    <xf numFmtId="0" fontId="48" fillId="3" borderId="0" applyNumberFormat="0" applyBorder="0" applyAlignment="0" applyProtection="0">
      <alignment vertical="center"/>
    </xf>
    <xf numFmtId="0" fontId="50" fillId="41" borderId="0" applyNumberFormat="0" applyBorder="0" applyAlignment="0" applyProtection="0">
      <alignment vertical="center"/>
    </xf>
    <xf numFmtId="0" fontId="45" fillId="13" borderId="0" applyNumberFormat="0" applyBorder="0" applyAlignment="0" applyProtection="0">
      <alignment vertical="center"/>
    </xf>
    <xf numFmtId="0" fontId="40" fillId="13" borderId="0" applyNumberFormat="0" applyBorder="0" applyAlignment="0" applyProtection="0">
      <alignment vertical="center"/>
    </xf>
    <xf numFmtId="9" fontId="10" fillId="0" borderId="0" applyFont="0" applyFill="0" applyBorder="0" applyAlignment="0" applyProtection="0">
      <alignment vertical="center"/>
    </xf>
    <xf numFmtId="0" fontId="41" fillId="14" borderId="0" applyProtection="0">
      <alignment vertical="center"/>
    </xf>
    <xf numFmtId="0" fontId="40" fillId="13" borderId="0" applyNumberFormat="0" applyBorder="0" applyAlignment="0" applyProtection="0">
      <alignment vertical="center"/>
    </xf>
    <xf numFmtId="0" fontId="50" fillId="11" borderId="0" applyNumberFormat="0" applyBorder="0" applyAlignment="0" applyProtection="0">
      <alignment vertical="center"/>
    </xf>
    <xf numFmtId="0" fontId="40" fillId="6" borderId="0" applyProtection="0">
      <alignment vertical="center"/>
    </xf>
    <xf numFmtId="0" fontId="57" fillId="14" borderId="0" applyProtection="0">
      <alignment vertical="center"/>
    </xf>
    <xf numFmtId="0" fontId="40" fillId="12" borderId="0" applyNumberFormat="0" applyBorder="0" applyAlignment="0" applyProtection="0">
      <alignment vertical="center"/>
    </xf>
    <xf numFmtId="0" fontId="72" fillId="34" borderId="0" applyNumberFormat="0" applyBorder="0" applyAlignment="0" applyProtection="0"/>
    <xf numFmtId="0" fontId="40" fillId="6" borderId="0" applyNumberFormat="0" applyBorder="0" applyAlignment="0" applyProtection="0">
      <alignment vertical="center"/>
    </xf>
    <xf numFmtId="0" fontId="40" fillId="16" borderId="0" applyNumberFormat="0" applyBorder="0" applyAlignment="0" applyProtection="0">
      <alignment vertical="center"/>
    </xf>
    <xf numFmtId="0" fontId="10" fillId="0" borderId="0"/>
    <xf numFmtId="0" fontId="40" fillId="12" borderId="0" applyNumberFormat="0" applyBorder="0" applyAlignment="0" applyProtection="0">
      <alignment vertical="center"/>
    </xf>
    <xf numFmtId="0" fontId="45"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5" fillId="6" borderId="0" applyNumberFormat="0" applyBorder="0" applyAlignment="0" applyProtection="0">
      <alignment vertical="center"/>
    </xf>
    <xf numFmtId="0" fontId="72" fillId="34" borderId="0" applyNumberFormat="0" applyBorder="0" applyAlignment="0" applyProtection="0"/>
    <xf numFmtId="0" fontId="45" fillId="6" borderId="0" applyNumberFormat="0" applyBorder="0" applyAlignment="0" applyProtection="0">
      <alignment vertical="center"/>
    </xf>
    <xf numFmtId="0" fontId="40" fillId="13"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110" fillId="9" borderId="0" applyNumberFormat="0" applyBorder="0" applyAlignment="0" applyProtection="0">
      <alignment vertical="center"/>
    </xf>
    <xf numFmtId="0" fontId="49" fillId="12" borderId="0" applyNumberFormat="0" applyBorder="0" applyAlignment="0" applyProtection="0"/>
    <xf numFmtId="0" fontId="54" fillId="14" borderId="0" applyNumberFormat="0" applyBorder="0" applyAlignment="0" applyProtection="0">
      <alignment vertical="center"/>
    </xf>
    <xf numFmtId="0" fontId="40" fillId="15" borderId="0" applyNumberFormat="0" applyBorder="0" applyAlignment="0" applyProtection="0">
      <alignment vertical="center"/>
    </xf>
    <xf numFmtId="0" fontId="40" fillId="6" borderId="0" applyProtection="0">
      <alignment vertical="center"/>
    </xf>
    <xf numFmtId="0" fontId="61" fillId="13" borderId="0" applyNumberFormat="0" applyBorder="0" applyAlignment="0" applyProtection="0">
      <alignment vertical="center"/>
    </xf>
    <xf numFmtId="200" fontId="40" fillId="0" borderId="0" applyFont="0" applyFill="0" applyBorder="0" applyAlignment="0" applyProtection="0"/>
    <xf numFmtId="0" fontId="40" fillId="9" borderId="0" applyNumberFormat="0" applyBorder="0" applyAlignment="0" applyProtection="0">
      <alignment vertical="center"/>
    </xf>
    <xf numFmtId="0" fontId="72" fillId="14" borderId="0" applyNumberFormat="0" applyBorder="0" applyAlignment="0" applyProtection="0"/>
    <xf numFmtId="0" fontId="40" fillId="6" borderId="0" applyProtection="0">
      <alignment vertical="center"/>
    </xf>
    <xf numFmtId="0" fontId="41" fillId="6" borderId="0" applyProtection="0">
      <alignment vertical="center"/>
    </xf>
    <xf numFmtId="0" fontId="40" fillId="34" borderId="0" applyNumberFormat="0" applyBorder="0" applyAlignment="0" applyProtection="0">
      <alignment vertical="center"/>
    </xf>
    <xf numFmtId="0" fontId="59" fillId="15" borderId="0" applyNumberFormat="0" applyBorder="0" applyAlignment="0" applyProtection="0">
      <alignment vertical="center"/>
    </xf>
    <xf numFmtId="0" fontId="41" fillId="9" borderId="0" applyProtection="0">
      <alignment vertical="center"/>
    </xf>
    <xf numFmtId="0" fontId="74" fillId="0" borderId="32" applyProtection="0">
      <alignment vertical="center"/>
    </xf>
    <xf numFmtId="0" fontId="59" fillId="15" borderId="0" applyNumberFormat="0" applyBorder="0" applyAlignment="0" applyProtection="0">
      <alignment vertical="center"/>
    </xf>
    <xf numFmtId="0" fontId="40" fillId="6" borderId="0" applyNumberFormat="0" applyBorder="0" applyAlignment="0" applyProtection="0">
      <alignment vertical="center"/>
    </xf>
    <xf numFmtId="0" fontId="41" fillId="42" borderId="0" applyNumberFormat="0" applyBorder="0" applyAlignment="0" applyProtection="0">
      <alignment vertical="center"/>
    </xf>
    <xf numFmtId="0" fontId="39" fillId="3" borderId="0" applyNumberFormat="0" applyBorder="0" applyAlignment="0" applyProtection="0">
      <alignment vertical="center"/>
    </xf>
    <xf numFmtId="0" fontId="57" fillId="14" borderId="0" applyNumberFormat="0" applyBorder="0" applyAlignment="0" applyProtection="0">
      <alignment vertical="center"/>
    </xf>
    <xf numFmtId="0" fontId="40" fillId="14" borderId="0" applyNumberFormat="0" applyBorder="0" applyAlignment="0" applyProtection="0">
      <alignment vertical="center"/>
    </xf>
    <xf numFmtId="0" fontId="116" fillId="15" borderId="0" applyNumberFormat="0" applyBorder="0" applyAlignment="0" applyProtection="0">
      <alignment vertical="center"/>
    </xf>
    <xf numFmtId="0" fontId="40" fillId="34" borderId="0" applyNumberFormat="0" applyBorder="0" applyAlignment="0" applyProtection="0">
      <alignment vertical="center"/>
    </xf>
    <xf numFmtId="0" fontId="39" fillId="3" borderId="0" applyNumberFormat="0" applyBorder="0" applyAlignment="0" applyProtection="0">
      <alignment vertical="center"/>
    </xf>
    <xf numFmtId="0" fontId="40" fillId="9" borderId="0" applyNumberFormat="0" applyBorder="0" applyAlignment="0" applyProtection="0">
      <alignment vertical="center"/>
    </xf>
    <xf numFmtId="0" fontId="72" fillId="34" borderId="0" applyNumberFormat="0" applyBorder="0" applyAlignment="0" applyProtection="0"/>
    <xf numFmtId="0" fontId="40" fillId="16" borderId="0" applyNumberFormat="0" applyBorder="0" applyAlignment="0" applyProtection="0">
      <alignment vertical="center"/>
    </xf>
    <xf numFmtId="0" fontId="51" fillId="12" borderId="12" applyNumberFormat="0" applyAlignment="0" applyProtection="0">
      <alignment vertical="center"/>
    </xf>
    <xf numFmtId="0" fontId="115" fillId="13" borderId="0" applyNumberFormat="0" applyBorder="0" applyAlignment="0" applyProtection="0">
      <alignment vertical="center"/>
    </xf>
    <xf numFmtId="0" fontId="40" fillId="5" borderId="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8" fillId="13" borderId="0" applyNumberFormat="0" applyBorder="0" applyAlignment="0" applyProtection="0">
      <alignment vertical="center"/>
    </xf>
    <xf numFmtId="0" fontId="40" fillId="6" borderId="0" applyNumberFormat="0" applyBorder="0" applyAlignment="0" applyProtection="0">
      <alignment vertical="center"/>
    </xf>
    <xf numFmtId="0" fontId="44" fillId="8" borderId="12" applyNumberFormat="0" applyAlignment="0" applyProtection="0">
      <alignment vertical="center"/>
    </xf>
    <xf numFmtId="0" fontId="117" fillId="0" borderId="0"/>
    <xf numFmtId="0" fontId="40" fillId="5" borderId="0" applyNumberFormat="0" applyBorder="0" applyAlignment="0" applyProtection="0">
      <alignment vertical="center"/>
    </xf>
    <xf numFmtId="0" fontId="54" fillId="14" borderId="0" applyNumberFormat="0" applyBorder="0" applyAlignment="0" applyProtection="0">
      <alignment vertical="center"/>
    </xf>
    <xf numFmtId="0" fontId="110" fillId="3" borderId="0" applyNumberFormat="0" applyBorder="0" applyAlignment="0" applyProtection="0">
      <alignment vertical="center"/>
    </xf>
    <xf numFmtId="0" fontId="40" fillId="3" borderId="0" applyNumberFormat="0" applyBorder="0" applyAlignment="0" applyProtection="0">
      <alignment vertical="center"/>
    </xf>
    <xf numFmtId="0" fontId="44" fillId="8" borderId="12" applyNumberFormat="0" applyAlignment="0" applyProtection="0">
      <alignment vertical="center"/>
    </xf>
    <xf numFmtId="0" fontId="114" fillId="3" borderId="0" applyNumberFormat="0" applyBorder="0" applyAlignment="0" applyProtection="0"/>
    <xf numFmtId="37" fontId="118" fillId="0" borderId="0"/>
    <xf numFmtId="0" fontId="89" fillId="0" borderId="24">
      <alignment horizontal="center"/>
    </xf>
    <xf numFmtId="0" fontId="54" fillId="14" borderId="0" applyNumberFormat="0" applyBorder="0" applyAlignment="0" applyProtection="0">
      <alignment vertical="center"/>
    </xf>
    <xf numFmtId="0" fontId="40" fillId="6" borderId="0" applyNumberFormat="0" applyBorder="0" applyAlignment="0" applyProtection="0">
      <alignment vertical="center"/>
    </xf>
    <xf numFmtId="0" fontId="52" fillId="0" borderId="14" applyNumberFormat="0" applyFill="0" applyAlignment="0" applyProtection="0">
      <alignment vertical="center"/>
    </xf>
    <xf numFmtId="0" fontId="40" fillId="6" borderId="0" applyProtection="0">
      <alignment vertical="center"/>
    </xf>
    <xf numFmtId="0" fontId="54" fillId="14" borderId="0" applyNumberFormat="0" applyBorder="0" applyAlignment="0" applyProtection="0">
      <alignment vertical="center"/>
    </xf>
    <xf numFmtId="0" fontId="40" fillId="8" borderId="0" applyNumberFormat="0" applyBorder="0" applyAlignment="0" applyProtection="0">
      <alignment vertical="center"/>
    </xf>
    <xf numFmtId="0" fontId="57" fillId="14" borderId="0" applyNumberFormat="0" applyBorder="0" applyAlignment="0" applyProtection="0">
      <alignment vertical="center"/>
    </xf>
    <xf numFmtId="0" fontId="79" fillId="9" borderId="0" applyNumberFormat="0" applyBorder="0" applyAlignment="0" applyProtection="0">
      <alignment vertical="center"/>
    </xf>
    <xf numFmtId="0" fontId="74" fillId="0" borderId="32" applyProtection="0">
      <alignment vertical="center"/>
    </xf>
    <xf numFmtId="0" fontId="40" fillId="58" borderId="0" applyNumberFormat="0" applyBorder="0" applyAlignment="0" applyProtection="0">
      <alignment vertical="center"/>
    </xf>
    <xf numFmtId="0" fontId="116" fillId="15" borderId="0" applyNumberFormat="0" applyBorder="0" applyAlignment="0" applyProtection="0">
      <alignment vertical="center"/>
    </xf>
    <xf numFmtId="0" fontId="54" fillId="14" borderId="0" applyNumberFormat="0" applyBorder="0" applyAlignment="0" applyProtection="0">
      <alignment vertical="center"/>
    </xf>
    <xf numFmtId="0" fontId="41" fillId="44" borderId="0" applyNumberFormat="0" applyBorder="0" applyAlignment="0" applyProtection="0">
      <alignment vertical="center"/>
    </xf>
    <xf numFmtId="0" fontId="39" fillId="3" borderId="0" applyNumberFormat="0" applyBorder="0" applyAlignment="0" applyProtection="0">
      <alignment vertical="center"/>
    </xf>
    <xf numFmtId="0" fontId="40" fillId="14" borderId="0" applyNumberFormat="0" applyBorder="0" applyAlignment="0" applyProtection="0">
      <alignment vertical="center"/>
    </xf>
    <xf numFmtId="0" fontId="40" fillId="9" borderId="0" applyNumberFormat="0" applyBorder="0" applyAlignment="0" applyProtection="0">
      <alignment vertical="center"/>
    </xf>
    <xf numFmtId="0" fontId="59" fillId="15" borderId="0" applyNumberFormat="0" applyBorder="0" applyAlignment="0" applyProtection="0">
      <alignment vertical="center"/>
    </xf>
    <xf numFmtId="0" fontId="41" fillId="19" borderId="0" applyNumberFormat="0" applyBorder="0" applyAlignment="0" applyProtection="0">
      <alignment vertical="center"/>
    </xf>
    <xf numFmtId="186" fontId="121" fillId="0" borderId="0"/>
    <xf numFmtId="0" fontId="40" fillId="34" borderId="0" applyNumberFormat="0" applyBorder="0" applyAlignment="0" applyProtection="0">
      <alignment vertical="center"/>
    </xf>
    <xf numFmtId="0" fontId="40" fillId="9" borderId="0" applyNumberFormat="0" applyBorder="0" applyAlignment="0" applyProtection="0">
      <alignment vertical="center"/>
    </xf>
    <xf numFmtId="0" fontId="41" fillId="42" borderId="0" applyNumberFormat="0" applyBorder="0" applyAlignment="0" applyProtection="0">
      <alignment vertical="center"/>
    </xf>
    <xf numFmtId="0" fontId="84" fillId="0" borderId="0"/>
    <xf numFmtId="0" fontId="10" fillId="0" borderId="0">
      <alignment vertical="center"/>
    </xf>
    <xf numFmtId="0" fontId="106" fillId="43" borderId="31" applyNumberFormat="0" applyAlignment="0" applyProtection="0">
      <alignment vertical="center"/>
    </xf>
    <xf numFmtId="0" fontId="39" fillId="3" borderId="0" applyNumberFormat="0" applyBorder="0" applyAlignment="0" applyProtection="0">
      <alignment vertical="center"/>
    </xf>
    <xf numFmtId="0" fontId="40" fillId="9" borderId="0" applyNumberFormat="0" applyBorder="0" applyAlignment="0" applyProtection="0">
      <alignment vertical="center"/>
    </xf>
    <xf numFmtId="0" fontId="45" fillId="5" borderId="0" applyNumberFormat="0" applyBorder="0" applyAlignment="0" applyProtection="0">
      <alignment vertical="center"/>
    </xf>
    <xf numFmtId="0" fontId="54" fillId="14" borderId="0" applyNumberFormat="0" applyBorder="0" applyAlignment="0" applyProtection="0">
      <alignment vertical="center"/>
    </xf>
    <xf numFmtId="4" fontId="40" fillId="0" borderId="0" applyFont="0" applyFill="0" applyBorder="0" applyAlignment="0" applyProtection="0"/>
    <xf numFmtId="0" fontId="40" fillId="34" borderId="0" applyNumberFormat="0" applyBorder="0" applyAlignment="0" applyProtection="0">
      <alignment vertical="center"/>
    </xf>
    <xf numFmtId="0" fontId="40" fillId="5" borderId="0" applyNumberFormat="0" applyBorder="0" applyAlignment="0" applyProtection="0">
      <alignment vertical="center"/>
    </xf>
    <xf numFmtId="0" fontId="48" fillId="3" borderId="0" applyNumberFormat="0" applyBorder="0" applyAlignment="0" applyProtection="0">
      <alignment vertical="center"/>
    </xf>
    <xf numFmtId="183" fontId="56" fillId="0" borderId="0"/>
    <xf numFmtId="0" fontId="40" fillId="9" borderId="0" applyNumberFormat="0" applyBorder="0" applyAlignment="0" applyProtection="0">
      <alignment vertical="center"/>
    </xf>
    <xf numFmtId="0" fontId="40" fillId="16" borderId="0" applyNumberFormat="0" applyBorder="0" applyAlignment="0" applyProtection="0">
      <alignment vertical="center"/>
    </xf>
    <xf numFmtId="0" fontId="40" fillId="14" borderId="0" applyNumberFormat="0" applyBorder="0" applyAlignment="0" applyProtection="0">
      <alignment vertical="center"/>
    </xf>
    <xf numFmtId="0" fontId="41" fillId="40" borderId="0" applyNumberFormat="0" applyBorder="0" applyAlignment="0" applyProtection="0">
      <alignment vertical="center"/>
    </xf>
    <xf numFmtId="0" fontId="39" fillId="3" borderId="0" applyNumberFormat="0" applyBorder="0" applyAlignment="0" applyProtection="0">
      <alignment vertical="center"/>
    </xf>
    <xf numFmtId="0" fontId="40" fillId="5" borderId="0" applyNumberFormat="0" applyBorder="0" applyAlignment="0" applyProtection="0">
      <alignment vertical="center"/>
    </xf>
    <xf numFmtId="0" fontId="39" fillId="3" borderId="0" applyNumberFormat="0" applyBorder="0" applyAlignment="0" applyProtection="0">
      <alignment vertical="center"/>
    </xf>
    <xf numFmtId="0" fontId="57" fillId="14" borderId="0" applyNumberFormat="0" applyBorder="0" applyAlignment="0" applyProtection="0">
      <alignment vertical="center"/>
    </xf>
    <xf numFmtId="0" fontId="107" fillId="0" borderId="22" applyNumberFormat="0" applyFill="0" applyAlignment="0" applyProtection="0">
      <alignment vertical="center"/>
    </xf>
    <xf numFmtId="0" fontId="40" fillId="7" borderId="0" applyNumberFormat="0" applyBorder="0" applyAlignment="0" applyProtection="0">
      <alignment vertical="center"/>
    </xf>
    <xf numFmtId="0" fontId="40" fillId="4" borderId="0" applyNumberFormat="0" applyBorder="0" applyAlignment="0" applyProtection="0">
      <alignment vertical="center"/>
    </xf>
    <xf numFmtId="0" fontId="48" fillId="3" borderId="0" applyNumberFormat="0" applyBorder="0" applyAlignment="0" applyProtection="0">
      <alignment vertical="center"/>
    </xf>
    <xf numFmtId="0" fontId="57" fillId="14" borderId="0" applyNumberFormat="0" applyBorder="0" applyAlignment="0" applyProtection="0">
      <alignment vertical="center"/>
    </xf>
    <xf numFmtId="0" fontId="10" fillId="34" borderId="19" applyNumberFormat="0" applyFont="0" applyAlignment="0" applyProtection="0">
      <alignment vertical="center"/>
    </xf>
    <xf numFmtId="3" fontId="119" fillId="0" borderId="0"/>
    <xf numFmtId="0" fontId="40" fillId="5" borderId="0" applyNumberFormat="0" applyBorder="0" applyAlignment="0" applyProtection="0">
      <alignment vertical="center"/>
    </xf>
    <xf numFmtId="0" fontId="40" fillId="0" borderId="0">
      <alignment vertical="center"/>
    </xf>
    <xf numFmtId="0" fontId="120" fillId="0" borderId="0" applyProtection="0">
      <alignment vertical="center"/>
    </xf>
    <xf numFmtId="0" fontId="40" fillId="5" borderId="0" applyNumberFormat="0" applyBorder="0" applyAlignment="0" applyProtection="0">
      <alignment vertical="center"/>
    </xf>
    <xf numFmtId="0" fontId="120" fillId="0" borderId="0" applyNumberFormat="0" applyFill="0" applyBorder="0" applyAlignment="0" applyProtection="0">
      <alignment vertical="center"/>
    </xf>
    <xf numFmtId="0" fontId="40" fillId="58" borderId="0" applyNumberFormat="0" applyBorder="0" applyAlignment="0" applyProtection="0">
      <alignment vertical="center"/>
    </xf>
    <xf numFmtId="0" fontId="120" fillId="0" borderId="0" applyNumberFormat="0" applyFill="0" applyBorder="0" applyAlignment="0" applyProtection="0">
      <alignment vertical="center"/>
    </xf>
    <xf numFmtId="0" fontId="40" fillId="58" borderId="0" applyNumberFormat="0" applyBorder="0" applyAlignment="0" applyProtection="0">
      <alignment vertical="center"/>
    </xf>
    <xf numFmtId="0" fontId="120" fillId="0" borderId="0" applyNumberFormat="0" applyFill="0" applyBorder="0" applyAlignment="0" applyProtection="0">
      <alignment vertical="center"/>
    </xf>
    <xf numFmtId="0" fontId="40" fillId="5" borderId="0" applyProtection="0">
      <alignment vertical="center"/>
    </xf>
    <xf numFmtId="0" fontId="40" fillId="5" borderId="0" applyNumberFormat="0" applyBorder="0" applyAlignment="0" applyProtection="0">
      <alignment vertical="center"/>
    </xf>
    <xf numFmtId="0" fontId="50" fillId="7" borderId="0" applyNumberFormat="0" applyBorder="0" applyAlignment="0" applyProtection="0">
      <alignment vertical="center"/>
    </xf>
    <xf numFmtId="0" fontId="40" fillId="58" borderId="0" applyNumberFormat="0" applyBorder="0" applyAlignment="0" applyProtection="0">
      <alignment vertical="center"/>
    </xf>
    <xf numFmtId="0" fontId="10" fillId="0" borderId="0"/>
    <xf numFmtId="0" fontId="84" fillId="0" borderId="0"/>
    <xf numFmtId="0" fontId="79" fillId="9" borderId="0" applyNumberFormat="0" applyBorder="0" applyAlignment="0" applyProtection="0">
      <alignment vertical="center"/>
    </xf>
    <xf numFmtId="0" fontId="40" fillId="5" borderId="0" applyNumberFormat="0" applyBorder="0" applyAlignment="0" applyProtection="0">
      <alignment vertical="center"/>
    </xf>
    <xf numFmtId="9" fontId="10" fillId="0" borderId="0" applyFont="0" applyFill="0" applyBorder="0" applyAlignment="0" applyProtection="0">
      <alignment vertical="center"/>
    </xf>
    <xf numFmtId="0" fontId="40"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0" fillId="58" borderId="0" applyNumberFormat="0" applyBorder="0" applyAlignment="0" applyProtection="0">
      <alignment vertical="center"/>
    </xf>
    <xf numFmtId="0" fontId="84" fillId="0" borderId="0"/>
    <xf numFmtId="0" fontId="40" fillId="5" borderId="0" applyProtection="0">
      <alignment vertical="center"/>
    </xf>
    <xf numFmtId="0" fontId="21" fillId="0" borderId="0">
      <alignment vertical="center"/>
    </xf>
    <xf numFmtId="0" fontId="52" fillId="0" borderId="14" applyNumberFormat="0" applyFill="0" applyAlignment="0" applyProtection="0">
      <alignment vertical="center"/>
    </xf>
    <xf numFmtId="0" fontId="40" fillId="5" borderId="0" applyProtection="0">
      <alignment vertical="center"/>
    </xf>
    <xf numFmtId="0" fontId="70" fillId="0" borderId="14" applyNumberFormat="0" applyFill="0" applyAlignment="0" applyProtection="0">
      <alignment vertical="center"/>
    </xf>
    <xf numFmtId="9" fontId="40" fillId="0" borderId="0" applyFont="0" applyFill="0" applyBorder="0" applyAlignment="0" applyProtection="0"/>
    <xf numFmtId="0" fontId="45" fillId="5" borderId="0" applyNumberFormat="0" applyBorder="0" applyAlignment="0" applyProtection="0">
      <alignment vertical="center"/>
    </xf>
    <xf numFmtId="0" fontId="70" fillId="0" borderId="14" applyNumberFormat="0" applyFill="0" applyAlignment="0" applyProtection="0">
      <alignment vertical="center"/>
    </xf>
    <xf numFmtId="0" fontId="48" fillId="3" borderId="0" applyNumberFormat="0" applyBorder="0" applyAlignment="0" applyProtection="0">
      <alignment vertical="center"/>
    </xf>
    <xf numFmtId="0" fontId="49" fillId="10" borderId="0" applyNumberFormat="0" applyBorder="0" applyAlignment="0" applyProtection="0"/>
    <xf numFmtId="0" fontId="40" fillId="5" borderId="0" applyNumberFormat="0" applyBorder="0" applyAlignment="0" applyProtection="0">
      <alignment vertical="center"/>
    </xf>
    <xf numFmtId="0" fontId="10" fillId="0" borderId="0"/>
    <xf numFmtId="0" fontId="54" fillId="14" borderId="0" applyNumberFormat="0" applyBorder="0" applyAlignment="0" applyProtection="0">
      <alignment vertical="center"/>
    </xf>
    <xf numFmtId="199" fontId="10" fillId="0" borderId="0" applyFont="0" applyFill="0" applyBorder="0" applyAlignment="0" applyProtection="0"/>
    <xf numFmtId="0" fontId="40" fillId="5" borderId="0" applyNumberFormat="0" applyBorder="0" applyAlignment="0" applyProtection="0">
      <alignment vertical="center"/>
    </xf>
    <xf numFmtId="0" fontId="10" fillId="0" borderId="0"/>
    <xf numFmtId="0" fontId="40" fillId="16" borderId="0" applyNumberFormat="0" applyBorder="0" applyAlignment="0" applyProtection="0">
      <alignment vertical="center"/>
    </xf>
    <xf numFmtId="0" fontId="10" fillId="0" borderId="0"/>
    <xf numFmtId="0" fontId="40" fillId="16" borderId="0" applyNumberFormat="0" applyBorder="0" applyAlignment="0" applyProtection="0">
      <alignment vertical="center"/>
    </xf>
    <xf numFmtId="0" fontId="10" fillId="0" borderId="0"/>
    <xf numFmtId="0" fontId="45" fillId="7" borderId="0" applyNumberFormat="0" applyBorder="0" applyAlignment="0" applyProtection="0">
      <alignment vertical="center"/>
    </xf>
    <xf numFmtId="0" fontId="79" fillId="9" borderId="0" applyNumberFormat="0" applyBorder="0" applyAlignment="0" applyProtection="0">
      <alignment vertical="center"/>
    </xf>
    <xf numFmtId="0" fontId="41" fillId="5" borderId="0" applyProtection="0">
      <alignment vertical="center"/>
    </xf>
    <xf numFmtId="0" fontId="40" fillId="7" borderId="0" applyNumberFormat="0" applyBorder="0" applyAlignment="0" applyProtection="0">
      <alignment vertical="center"/>
    </xf>
    <xf numFmtId="0" fontId="41" fillId="19" borderId="0" applyNumberFormat="0" applyBorder="0" applyAlignment="0" applyProtection="0">
      <alignment vertical="center"/>
    </xf>
    <xf numFmtId="0" fontId="110" fillId="3" borderId="0" applyNumberFormat="0" applyBorder="0" applyAlignment="0" applyProtection="0">
      <alignment vertical="center"/>
    </xf>
    <xf numFmtId="0" fontId="40" fillId="7" borderId="0" applyNumberFormat="0" applyBorder="0" applyAlignment="0" applyProtection="0">
      <alignment vertical="center"/>
    </xf>
    <xf numFmtId="0" fontId="40" fillId="5" borderId="0" applyNumberFormat="0" applyBorder="0" applyAlignment="0" applyProtection="0">
      <alignment vertical="center"/>
    </xf>
    <xf numFmtId="0" fontId="41" fillId="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0" fillId="7" borderId="0" applyProtection="0">
      <alignment vertical="center"/>
    </xf>
    <xf numFmtId="0" fontId="39" fillId="3" borderId="0" applyNumberFormat="0" applyBorder="0" applyAlignment="0" applyProtection="0">
      <alignment vertical="center"/>
    </xf>
    <xf numFmtId="0" fontId="84" fillId="0" borderId="0"/>
    <xf numFmtId="0" fontId="40" fillId="7" borderId="0" applyProtection="0">
      <alignment vertical="center"/>
    </xf>
    <xf numFmtId="0" fontId="57" fillId="14" borderId="0" applyNumberFormat="0" applyBorder="0" applyAlignment="0" applyProtection="0">
      <alignment vertical="center"/>
    </xf>
    <xf numFmtId="0" fontId="40" fillId="7" borderId="0" applyNumberFormat="0" applyBorder="0" applyAlignment="0" applyProtection="0">
      <alignment vertical="center"/>
    </xf>
    <xf numFmtId="0" fontId="39" fillId="3" borderId="0" applyNumberFormat="0" applyBorder="0" applyAlignment="0" applyProtection="0">
      <alignment vertical="center"/>
    </xf>
    <xf numFmtId="0" fontId="40" fillId="6" borderId="0" applyNumberFormat="0" applyBorder="0" applyAlignment="0" applyProtection="0">
      <alignment vertical="center"/>
    </xf>
    <xf numFmtId="0" fontId="40" fillId="14" borderId="0" applyProtection="0">
      <alignment vertical="center"/>
    </xf>
    <xf numFmtId="0" fontId="40" fillId="4" borderId="0" applyNumberFormat="0" applyBorder="0" applyAlignment="0" applyProtection="0">
      <alignment vertical="center"/>
    </xf>
    <xf numFmtId="0" fontId="50" fillId="42" borderId="0" applyNumberFormat="0" applyBorder="0" applyAlignment="0" applyProtection="0">
      <alignment vertical="center"/>
    </xf>
    <xf numFmtId="0" fontId="57" fillId="14" borderId="0" applyNumberFormat="0" applyBorder="0" applyAlignment="0" applyProtection="0">
      <alignment vertical="center"/>
    </xf>
    <xf numFmtId="0" fontId="40" fillId="58" borderId="0" applyNumberFormat="0" applyBorder="0" applyAlignment="0" applyProtection="0">
      <alignment vertical="center"/>
    </xf>
    <xf numFmtId="0" fontId="45" fillId="4" borderId="0" applyNumberFormat="0" applyBorder="0" applyAlignment="0" applyProtection="0">
      <alignment vertical="center"/>
    </xf>
    <xf numFmtId="0" fontId="57" fillId="14" borderId="0" applyNumberFormat="0" applyBorder="0" applyAlignment="0" applyProtection="0">
      <alignment vertical="center"/>
    </xf>
    <xf numFmtId="0" fontId="45" fillId="4" borderId="0" applyNumberFormat="0" applyBorder="0" applyAlignment="0" applyProtection="0">
      <alignment vertical="center"/>
    </xf>
    <xf numFmtId="0" fontId="39" fillId="3" borderId="0" applyNumberFormat="0" applyBorder="0" applyAlignment="0" applyProtection="0">
      <alignment vertical="center"/>
    </xf>
    <xf numFmtId="0" fontId="40" fillId="14" borderId="0" applyProtection="0">
      <alignment vertical="center"/>
    </xf>
    <xf numFmtId="0" fontId="40" fillId="4" borderId="0" applyNumberFormat="0" applyBorder="0" applyAlignment="0" applyProtection="0">
      <alignment vertical="center"/>
    </xf>
    <xf numFmtId="0" fontId="40" fillId="14" borderId="0" applyProtection="0">
      <alignment vertical="center"/>
    </xf>
    <xf numFmtId="0" fontId="114" fillId="3" borderId="0" applyNumberFormat="0" applyBorder="0" applyAlignment="0" applyProtection="0"/>
    <xf numFmtId="0" fontId="57" fillId="14" borderId="0" applyNumberFormat="0" applyBorder="0" applyAlignment="0" applyProtection="0">
      <alignment vertical="center"/>
    </xf>
    <xf numFmtId="0" fontId="40" fillId="4" borderId="0" applyNumberFormat="0" applyBorder="0" applyAlignment="0" applyProtection="0">
      <alignment vertical="center"/>
    </xf>
    <xf numFmtId="0" fontId="67" fillId="0" borderId="0"/>
    <xf numFmtId="0" fontId="45" fillId="4" borderId="0" applyNumberFormat="0" applyBorder="0" applyAlignment="0" applyProtection="0">
      <alignment vertical="center"/>
    </xf>
    <xf numFmtId="0" fontId="40" fillId="15" borderId="0" applyNumberFormat="0" applyBorder="0" applyAlignment="0" applyProtection="0">
      <alignment vertical="center"/>
    </xf>
    <xf numFmtId="0" fontId="57" fillId="14" borderId="0" applyNumberFormat="0" applyBorder="0" applyAlignment="0" applyProtection="0">
      <alignment vertical="center"/>
    </xf>
    <xf numFmtId="0" fontId="10" fillId="0" borderId="0">
      <alignment vertical="center"/>
    </xf>
    <xf numFmtId="0" fontId="10" fillId="0" borderId="0">
      <alignment vertical="center"/>
    </xf>
    <xf numFmtId="0" fontId="45"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0" fillId="0" borderId="0">
      <alignment vertical="center"/>
    </xf>
    <xf numFmtId="0" fontId="10" fillId="0" borderId="0">
      <alignment vertical="center"/>
    </xf>
    <xf numFmtId="0" fontId="50" fillId="11"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71" fillId="0" borderId="0" applyNumberFormat="0" applyFill="0" applyBorder="0" applyAlignment="0" applyProtection="0">
      <alignment vertical="center"/>
    </xf>
    <xf numFmtId="0" fontId="48" fillId="3" borderId="0" applyNumberFormat="0" applyBorder="0" applyAlignment="0" applyProtection="0">
      <alignment vertical="center"/>
    </xf>
    <xf numFmtId="0" fontId="61" fillId="14" borderId="0" applyNumberFormat="0" applyBorder="0" applyAlignment="0" applyProtection="0"/>
    <xf numFmtId="0" fontId="54" fillId="14" borderId="0" applyNumberFormat="0" applyBorder="0" applyAlignment="0" applyProtection="0">
      <alignment vertical="center"/>
    </xf>
    <xf numFmtId="0" fontId="45"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9" fillId="3" borderId="0" applyNumberFormat="0" applyBorder="0" applyAlignment="0" applyProtection="0">
      <alignment vertical="center"/>
    </xf>
    <xf numFmtId="0" fontId="56" fillId="0" borderId="0"/>
    <xf numFmtId="0" fontId="39" fillId="3" borderId="0" applyNumberFormat="0" applyBorder="0" applyAlignment="0" applyProtection="0">
      <alignment vertical="center"/>
    </xf>
    <xf numFmtId="0" fontId="45" fillId="9" borderId="0" applyNumberFormat="0" applyBorder="0" applyAlignment="0" applyProtection="0">
      <alignment vertical="center"/>
    </xf>
    <xf numFmtId="0" fontId="40" fillId="9" borderId="0" applyProtection="0">
      <alignment vertical="center"/>
    </xf>
    <xf numFmtId="0" fontId="40" fillId="5" borderId="0" applyNumberFormat="0" applyBorder="0" applyAlignment="0" applyProtection="0">
      <alignment vertical="center"/>
    </xf>
    <xf numFmtId="0" fontId="48" fillId="3" borderId="0" applyNumberFormat="0" applyBorder="0" applyAlignment="0" applyProtection="0">
      <alignment vertical="center"/>
    </xf>
    <xf numFmtId="0" fontId="45" fillId="5" borderId="0" applyNumberFormat="0" applyBorder="0" applyAlignment="0" applyProtection="0">
      <alignment vertical="center"/>
    </xf>
    <xf numFmtId="0" fontId="48" fillId="3" borderId="0" applyNumberFormat="0" applyBorder="0" applyAlignment="0" applyProtection="0">
      <alignment vertical="center"/>
    </xf>
    <xf numFmtId="0" fontId="41" fillId="12" borderId="0" applyNumberFormat="0" applyBorder="0" applyAlignment="0" applyProtection="0">
      <alignment vertical="center"/>
    </xf>
    <xf numFmtId="0" fontId="39" fillId="3" borderId="0" applyNumberFormat="0" applyBorder="0" applyAlignment="0" applyProtection="0">
      <alignment vertical="center"/>
    </xf>
    <xf numFmtId="0" fontId="40" fillId="0" borderId="0" applyProtection="0"/>
    <xf numFmtId="0" fontId="45" fillId="5" borderId="0" applyNumberFormat="0" applyBorder="0" applyAlignment="0" applyProtection="0">
      <alignment vertical="center"/>
    </xf>
    <xf numFmtId="0" fontId="54" fillId="14" borderId="0" applyNumberFormat="0" applyBorder="0" applyAlignment="0" applyProtection="0">
      <alignment vertical="center"/>
    </xf>
    <xf numFmtId="0" fontId="39" fillId="3" borderId="0" applyNumberFormat="0" applyBorder="0" applyAlignment="0" applyProtection="0">
      <alignment vertical="center"/>
    </xf>
    <xf numFmtId="0" fontId="45" fillId="5" borderId="0" applyNumberFormat="0" applyBorder="0" applyAlignment="0" applyProtection="0">
      <alignment vertical="center"/>
    </xf>
    <xf numFmtId="0" fontId="54" fillId="14" borderId="0" applyNumberFormat="0" applyBorder="0" applyAlignment="0" applyProtection="0">
      <alignment vertical="center"/>
    </xf>
    <xf numFmtId="0" fontId="40" fillId="5" borderId="0" applyProtection="0">
      <alignment vertical="center"/>
    </xf>
    <xf numFmtId="0" fontId="87" fillId="45" borderId="9">
      <protection locked="0"/>
    </xf>
    <xf numFmtId="0" fontId="54" fillId="14" borderId="0" applyNumberFormat="0" applyBorder="0" applyAlignment="0" applyProtection="0">
      <alignment vertical="center"/>
    </xf>
    <xf numFmtId="0" fontId="122" fillId="0" borderId="0"/>
    <xf numFmtId="0" fontId="40" fillId="5" borderId="0" applyProtection="0">
      <alignment vertical="center"/>
    </xf>
    <xf numFmtId="0" fontId="41" fillId="11" borderId="0" applyNumberFormat="0" applyBorder="0" applyAlignment="0" applyProtection="0">
      <alignment vertical="center"/>
    </xf>
    <xf numFmtId="0" fontId="54" fillId="14" borderId="0" applyNumberFormat="0" applyBorder="0" applyAlignment="0" applyProtection="0">
      <alignment vertical="center"/>
    </xf>
    <xf numFmtId="0" fontId="40" fillId="16" borderId="0" applyNumberFormat="0" applyBorder="0" applyAlignment="0" applyProtection="0">
      <alignment vertical="center"/>
    </xf>
    <xf numFmtId="0" fontId="48" fillId="3" borderId="0" applyNumberFormat="0" applyBorder="0" applyAlignment="0" applyProtection="0">
      <alignment vertical="center"/>
    </xf>
    <xf numFmtId="0" fontId="40" fillId="58" borderId="0" applyNumberFormat="0" applyBorder="0" applyAlignment="0" applyProtection="0">
      <alignment vertical="center"/>
    </xf>
    <xf numFmtId="0" fontId="54" fillId="14" borderId="0" applyNumberFormat="0" applyBorder="0" applyAlignment="0" applyProtection="0">
      <alignment vertical="center"/>
    </xf>
    <xf numFmtId="0" fontId="45" fillId="58" borderId="0" applyNumberFormat="0" applyBorder="0" applyAlignment="0" applyProtection="0">
      <alignment vertical="center"/>
    </xf>
    <xf numFmtId="0" fontId="10" fillId="0" borderId="0"/>
    <xf numFmtId="0" fontId="10" fillId="0" borderId="0">
      <alignment vertical="center"/>
    </xf>
    <xf numFmtId="0" fontId="54" fillId="14" borderId="0" applyNumberFormat="0" applyBorder="0" applyAlignment="0" applyProtection="0">
      <alignment vertical="center"/>
    </xf>
    <xf numFmtId="0" fontId="41" fillId="7" borderId="0" applyProtection="0">
      <alignment vertical="center"/>
    </xf>
    <xf numFmtId="0" fontId="59" fillId="15" borderId="0" applyNumberFormat="0" applyBorder="0" applyAlignment="0" applyProtection="0">
      <alignment vertical="center"/>
    </xf>
    <xf numFmtId="0" fontId="41" fillId="6" borderId="0" applyNumberFormat="0" applyBorder="0" applyAlignment="0" applyProtection="0">
      <alignment vertical="center"/>
    </xf>
    <xf numFmtId="0" fontId="54" fillId="14" borderId="0" applyNumberFormat="0" applyBorder="0" applyAlignment="0" applyProtection="0">
      <alignment vertical="center"/>
    </xf>
    <xf numFmtId="0" fontId="39" fillId="3" borderId="0" applyNumberFormat="0" applyBorder="0" applyAlignment="0" applyProtection="0">
      <alignment vertical="center"/>
    </xf>
    <xf numFmtId="0" fontId="49" fillId="63" borderId="0" applyNumberFormat="0" applyBorder="0" applyAlignment="0" applyProtection="0"/>
    <xf numFmtId="0" fontId="10" fillId="0" borderId="0"/>
    <xf numFmtId="15" fontId="123" fillId="0" borderId="0"/>
    <xf numFmtId="0" fontId="45" fillId="58" borderId="0" applyNumberFormat="0" applyBorder="0" applyAlignment="0" applyProtection="0">
      <alignment vertical="center"/>
    </xf>
    <xf numFmtId="0" fontId="54" fillId="14" borderId="0" applyNumberFormat="0" applyBorder="0" applyAlignment="0" applyProtection="0">
      <alignment vertical="center"/>
    </xf>
    <xf numFmtId="0" fontId="45" fillId="58" borderId="0" applyNumberFormat="0" applyBorder="0" applyAlignment="0" applyProtection="0">
      <alignment vertical="center"/>
    </xf>
    <xf numFmtId="0" fontId="40" fillId="0" borderId="0">
      <alignment vertical="center"/>
    </xf>
    <xf numFmtId="0" fontId="54" fillId="14" borderId="0" applyNumberFormat="0" applyBorder="0" applyAlignment="0" applyProtection="0">
      <alignment vertical="center"/>
    </xf>
    <xf numFmtId="0" fontId="49" fillId="63" borderId="0" applyNumberFormat="0" applyBorder="0" applyAlignment="0" applyProtection="0"/>
    <xf numFmtId="0" fontId="59" fillId="15" borderId="0" applyNumberFormat="0" applyBorder="0" applyAlignment="0" applyProtection="0">
      <alignment vertical="center"/>
    </xf>
    <xf numFmtId="0" fontId="41" fillId="7" borderId="0" applyNumberFormat="0" applyBorder="0" applyAlignment="0" applyProtection="0">
      <alignment vertical="center"/>
    </xf>
    <xf numFmtId="0" fontId="45" fillId="58" borderId="0" applyNumberFormat="0" applyBorder="0" applyAlignment="0" applyProtection="0">
      <alignment vertical="center"/>
    </xf>
    <xf numFmtId="0" fontId="54" fillId="14" borderId="0" applyNumberFormat="0" applyBorder="0" applyAlignment="0" applyProtection="0">
      <alignment vertical="center"/>
    </xf>
    <xf numFmtId="0" fontId="41" fillId="30" borderId="0" applyNumberFormat="0" applyBorder="0" applyAlignment="0" applyProtection="0">
      <alignment vertical="center"/>
    </xf>
    <xf numFmtId="0" fontId="54" fillId="14" borderId="0" applyNumberFormat="0" applyBorder="0" applyAlignment="0" applyProtection="0">
      <alignment vertical="center"/>
    </xf>
    <xf numFmtId="0" fontId="116" fillId="15" borderId="0" applyNumberFormat="0" applyBorder="0" applyAlignment="0" applyProtection="0">
      <alignment vertical="center"/>
    </xf>
    <xf numFmtId="0" fontId="41" fillId="7" borderId="0" applyNumberFormat="0" applyBorder="0" applyAlignment="0" applyProtection="0">
      <alignment vertical="center"/>
    </xf>
    <xf numFmtId="0" fontId="40" fillId="6" borderId="0" applyProtection="0">
      <alignment vertical="center"/>
    </xf>
    <xf numFmtId="0" fontId="40" fillId="58" borderId="0" applyNumberFormat="0" applyBorder="0" applyAlignment="0" applyProtection="0">
      <alignment vertical="center"/>
    </xf>
    <xf numFmtId="0" fontId="50" fillId="19" borderId="0" applyNumberFormat="0" applyBorder="0" applyAlignment="0" applyProtection="0">
      <alignment vertical="center"/>
    </xf>
    <xf numFmtId="0" fontId="40" fillId="5" borderId="0" applyNumberFormat="0" applyBorder="0" applyAlignment="0" applyProtection="0">
      <alignment vertical="center"/>
    </xf>
    <xf numFmtId="185" fontId="89" fillId="0" borderId="6" applyAlignment="0" applyProtection="0"/>
    <xf numFmtId="0" fontId="10" fillId="0" borderId="0"/>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54" fillId="14" borderId="0" applyNumberFormat="0" applyBorder="0" applyAlignment="0" applyProtection="0">
      <alignment vertical="center"/>
    </xf>
    <xf numFmtId="0" fontId="40" fillId="5" borderId="0" applyNumberFormat="0" applyBorder="0" applyAlignment="0" applyProtection="0">
      <alignment vertical="center"/>
    </xf>
    <xf numFmtId="0" fontId="40" fillId="0" borderId="0">
      <alignment vertical="center"/>
    </xf>
    <xf numFmtId="0" fontId="54" fillId="14" borderId="0" applyNumberFormat="0" applyBorder="0" applyAlignment="0" applyProtection="0">
      <alignment vertical="center"/>
    </xf>
    <xf numFmtId="0" fontId="72" fillId="13" borderId="0" applyNumberFormat="0" applyBorder="0" applyAlignment="0" applyProtection="0"/>
    <xf numFmtId="0" fontId="40" fillId="5" borderId="0" applyNumberFormat="0" applyBorder="0" applyAlignment="0" applyProtection="0">
      <alignment vertical="center"/>
    </xf>
    <xf numFmtId="0" fontId="39" fillId="3" borderId="0" applyNumberFormat="0" applyBorder="0" applyAlignment="0" applyProtection="0">
      <alignment vertical="center"/>
    </xf>
    <xf numFmtId="0" fontId="40" fillId="0" borderId="0">
      <alignment vertical="center"/>
    </xf>
    <xf numFmtId="0" fontId="40" fillId="15" borderId="0" applyNumberFormat="0" applyBorder="0" applyAlignment="0" applyProtection="0">
      <alignment vertical="center"/>
    </xf>
    <xf numFmtId="0" fontId="40" fillId="0" borderId="0">
      <alignment vertical="center"/>
    </xf>
    <xf numFmtId="0" fontId="48" fillId="3" borderId="0" applyNumberFormat="0" applyBorder="0" applyAlignment="0" applyProtection="0">
      <alignment vertical="center"/>
    </xf>
    <xf numFmtId="0" fontId="40" fillId="34" borderId="19" applyNumberFormat="0" applyFont="0" applyAlignment="0" applyProtection="0">
      <alignment vertical="center"/>
    </xf>
    <xf numFmtId="0" fontId="41" fillId="9" borderId="0" applyProtection="0">
      <alignment vertical="center"/>
    </xf>
    <xf numFmtId="0" fontId="40" fillId="58" borderId="0" applyNumberFormat="0" applyBorder="0" applyAlignment="0" applyProtection="0">
      <alignment vertical="center"/>
    </xf>
    <xf numFmtId="0" fontId="41" fillId="9" borderId="0" applyProtection="0">
      <alignment vertical="center"/>
    </xf>
    <xf numFmtId="0" fontId="41" fillId="61" borderId="0" applyNumberFormat="0" applyBorder="0" applyAlignment="0" applyProtection="0">
      <alignment vertical="center"/>
    </xf>
    <xf numFmtId="0" fontId="68" fillId="31" borderId="0" applyNumberFormat="0" applyBorder="0" applyAlignment="0" applyProtection="0"/>
    <xf numFmtId="0" fontId="111" fillId="0" borderId="0" applyNumberFormat="0" applyFill="0" applyBorder="0" applyAlignment="0" applyProtection="0">
      <alignment vertical="center"/>
    </xf>
    <xf numFmtId="0" fontId="10"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4" borderId="0" applyNumberFormat="0" applyBorder="0" applyAlignment="0" applyProtection="0">
      <alignment vertical="center"/>
    </xf>
    <xf numFmtId="0" fontId="39" fillId="3" borderId="0" applyNumberFormat="0" applyBorder="0" applyAlignment="0" applyProtection="0">
      <alignment vertical="center"/>
    </xf>
    <xf numFmtId="0" fontId="41" fillId="4" borderId="0" applyNumberFormat="0" applyBorder="0" applyAlignment="0" applyProtection="0">
      <alignment vertical="center"/>
    </xf>
    <xf numFmtId="0" fontId="39" fillId="3" borderId="0" applyNumberFormat="0" applyBorder="0" applyAlignment="0" applyProtection="0">
      <alignment vertical="center"/>
    </xf>
    <xf numFmtId="14" fontId="125" fillId="0" borderId="0">
      <alignment horizontal="center" wrapText="1"/>
      <protection locked="0"/>
    </xf>
    <xf numFmtId="0" fontId="41" fillId="42"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41" fillId="42" borderId="0" applyNumberFormat="0" applyBorder="0" applyAlignment="0" applyProtection="0">
      <alignment vertical="center"/>
    </xf>
    <xf numFmtId="0" fontId="41" fillId="63" borderId="0" applyProtection="0">
      <alignment vertical="center"/>
    </xf>
    <xf numFmtId="0" fontId="41" fillId="19" borderId="0" applyNumberFormat="0" applyBorder="0" applyAlignment="0" applyProtection="0">
      <alignment vertical="center"/>
    </xf>
    <xf numFmtId="0" fontId="10" fillId="0" borderId="0" applyNumberFormat="0" applyFont="0" applyFill="0" applyBorder="0" applyAlignment="0" applyProtection="0">
      <alignment horizontal="left"/>
    </xf>
    <xf numFmtId="0" fontId="41" fillId="42" borderId="0" applyNumberFormat="0" applyBorder="0" applyAlignment="0" applyProtection="0">
      <alignment vertical="center"/>
    </xf>
    <xf numFmtId="0" fontId="41" fillId="19" borderId="0" applyNumberFormat="0" applyBorder="0" applyAlignment="0" applyProtection="0">
      <alignment vertical="center"/>
    </xf>
    <xf numFmtId="0" fontId="41" fillId="61" borderId="0" applyNumberFormat="0" applyBorder="0" applyAlignment="0" applyProtection="0">
      <alignment vertical="center"/>
    </xf>
    <xf numFmtId="0" fontId="87" fillId="45" borderId="9">
      <protection locked="0"/>
    </xf>
    <xf numFmtId="0" fontId="40" fillId="0" borderId="0" applyNumberFormat="0" applyFont="0" applyFill="0" applyBorder="0" applyAlignment="0" applyProtection="0">
      <alignment horizontal="left"/>
    </xf>
    <xf numFmtId="0" fontId="54" fillId="14" borderId="0" applyNumberFormat="0" applyBorder="0" applyAlignment="0" applyProtection="0">
      <alignment vertical="center"/>
    </xf>
    <xf numFmtId="0" fontId="41" fillId="42" borderId="0" applyNumberFormat="0" applyBorder="0" applyAlignment="0" applyProtection="0">
      <alignment vertical="center"/>
    </xf>
    <xf numFmtId="0" fontId="41" fillId="11" borderId="0" applyNumberFormat="0" applyBorder="0" applyAlignment="0" applyProtection="0">
      <alignment vertical="center"/>
    </xf>
    <xf numFmtId="0" fontId="87" fillId="45" borderId="9">
      <protection locked="0"/>
    </xf>
    <xf numFmtId="0" fontId="54" fillId="14" borderId="0" applyNumberFormat="0" applyBorder="0" applyAlignment="0" applyProtection="0">
      <alignment vertical="center"/>
    </xf>
    <xf numFmtId="0" fontId="41" fillId="42" borderId="0" applyNumberFormat="0" applyBorder="0" applyAlignment="0" applyProtection="0">
      <alignment vertical="center"/>
    </xf>
    <xf numFmtId="0" fontId="41" fillId="11" borderId="0" applyNumberFormat="0" applyBorder="0" applyAlignment="0" applyProtection="0">
      <alignment vertical="center"/>
    </xf>
    <xf numFmtId="0" fontId="50" fillId="61" borderId="0" applyNumberFormat="0" applyBorder="0" applyAlignment="0" applyProtection="0">
      <alignment vertical="center"/>
    </xf>
    <xf numFmtId="0" fontId="71" fillId="0" borderId="18" applyProtection="0">
      <alignment vertical="center"/>
    </xf>
    <xf numFmtId="0" fontId="10" fillId="0" borderId="0"/>
    <xf numFmtId="0" fontId="41" fillId="19" borderId="0" applyNumberFormat="0" applyBorder="0" applyAlignment="0" applyProtection="0">
      <alignment vertical="center"/>
    </xf>
    <xf numFmtId="0" fontId="41" fillId="61" borderId="0" applyNumberFormat="0" applyBorder="0" applyAlignment="0" applyProtection="0">
      <alignment vertical="center"/>
    </xf>
    <xf numFmtId="0" fontId="77" fillId="0" borderId="17" applyNumberFormat="0" applyFill="0" applyAlignment="0" applyProtection="0">
      <alignment vertical="center"/>
    </xf>
    <xf numFmtId="0" fontId="10" fillId="0" borderId="0"/>
    <xf numFmtId="0" fontId="50" fillId="19" borderId="0" applyNumberFormat="0" applyBorder="0" applyAlignment="0" applyProtection="0">
      <alignment vertical="center"/>
    </xf>
    <xf numFmtId="0" fontId="10" fillId="0" borderId="0"/>
    <xf numFmtId="0" fontId="50" fillId="61" borderId="0" applyNumberFormat="0" applyBorder="0" applyAlignment="0" applyProtection="0">
      <alignment vertical="center"/>
    </xf>
    <xf numFmtId="0" fontId="53" fillId="3" borderId="0" applyNumberFormat="0" applyBorder="0" applyAlignment="0" applyProtection="0">
      <alignment vertical="center"/>
    </xf>
    <xf numFmtId="0" fontId="39" fillId="3" borderId="0" applyNumberFormat="0" applyBorder="0" applyAlignment="0" applyProtection="0">
      <alignment vertical="center"/>
    </xf>
    <xf numFmtId="0" fontId="50" fillId="61" borderId="0" applyNumberFormat="0" applyBorder="0" applyAlignment="0" applyProtection="0">
      <alignment vertical="center"/>
    </xf>
    <xf numFmtId="0" fontId="53" fillId="3" borderId="0" applyNumberFormat="0" applyBorder="0" applyAlignment="0" applyProtection="0">
      <alignment vertical="center"/>
    </xf>
    <xf numFmtId="0" fontId="39" fillId="3" borderId="0" applyNumberFormat="0" applyBorder="0" applyAlignment="0" applyProtection="0">
      <alignment vertical="center"/>
    </xf>
    <xf numFmtId="0" fontId="50" fillId="61" borderId="0" applyNumberFormat="0" applyBorder="0" applyAlignment="0" applyProtection="0">
      <alignment vertical="center"/>
    </xf>
    <xf numFmtId="0" fontId="41" fillId="5" borderId="0" applyProtection="0">
      <alignment vertical="center"/>
    </xf>
    <xf numFmtId="0" fontId="114" fillId="3" borderId="0" applyNumberFormat="0" applyBorder="0" applyAlignment="0" applyProtection="0"/>
    <xf numFmtId="0" fontId="111" fillId="0" borderId="0" applyNumberFormat="0" applyFill="0" applyBorder="0" applyAlignment="0" applyProtection="0">
      <alignment vertical="center"/>
    </xf>
    <xf numFmtId="0" fontId="10" fillId="0" borderId="0"/>
    <xf numFmtId="0" fontId="41" fillId="61" borderId="0" applyNumberFormat="0" applyBorder="0" applyAlignment="0" applyProtection="0">
      <alignment vertical="center"/>
    </xf>
    <xf numFmtId="43" fontId="40" fillId="0" borderId="0" applyFont="0" applyFill="0" applyBorder="0" applyAlignment="0" applyProtection="0">
      <alignment vertical="center"/>
    </xf>
    <xf numFmtId="0" fontId="41" fillId="61" borderId="0" applyNumberFormat="0" applyBorder="0" applyAlignment="0" applyProtection="0">
      <alignment vertical="center"/>
    </xf>
    <xf numFmtId="0" fontId="77" fillId="0" borderId="0" applyNumberFormat="0" applyFill="0" applyBorder="0" applyAlignment="0" applyProtection="0">
      <alignment vertical="center"/>
    </xf>
    <xf numFmtId="43" fontId="40" fillId="0" borderId="0" applyFont="0" applyFill="0" applyBorder="0" applyAlignment="0" applyProtection="0">
      <alignment vertical="center"/>
    </xf>
    <xf numFmtId="0" fontId="41" fillId="12" borderId="0" applyNumberFormat="0" applyBorder="0" applyAlignment="0" applyProtection="0">
      <alignment vertical="center"/>
    </xf>
    <xf numFmtId="0" fontId="50" fillId="7"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10" fillId="0" borderId="0">
      <alignment vertical="center"/>
    </xf>
    <xf numFmtId="0" fontId="41" fillId="7" borderId="0" applyProtection="0">
      <alignment vertical="center"/>
    </xf>
    <xf numFmtId="0" fontId="40" fillId="34" borderId="19"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11" fillId="0" borderId="0" applyNumberFormat="0" applyFill="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9" fillId="3" borderId="0" applyNumberFormat="0" applyBorder="0" applyAlignment="0" applyProtection="0">
      <alignment vertical="center"/>
    </xf>
    <xf numFmtId="195" fontId="10" fillId="0" borderId="0" applyFont="0" applyFill="0" applyBorder="0" applyAlignment="0" applyProtection="0"/>
    <xf numFmtId="0" fontId="49" fillId="10" borderId="0" applyNumberFormat="0" applyBorder="0" applyAlignment="0" applyProtection="0"/>
    <xf numFmtId="0" fontId="41" fillId="15" borderId="0" applyNumberFormat="0" applyBorder="0" applyAlignment="0" applyProtection="0">
      <alignment vertical="center"/>
    </xf>
    <xf numFmtId="0" fontId="43" fillId="0" borderId="13" applyNumberFormat="0" applyFill="0" applyAlignment="0" applyProtection="0">
      <alignment vertical="center"/>
    </xf>
    <xf numFmtId="0" fontId="41" fillId="42" borderId="0" applyNumberFormat="0" applyBorder="0" applyAlignment="0" applyProtection="0">
      <alignment vertical="center"/>
    </xf>
    <xf numFmtId="0" fontId="39" fillId="3" borderId="0" applyNumberFormat="0" applyBorder="0" applyAlignment="0" applyProtection="0">
      <alignment vertical="center"/>
    </xf>
    <xf numFmtId="0" fontId="49" fillId="10" borderId="0" applyNumberFormat="0" applyBorder="0" applyAlignment="0" applyProtection="0"/>
    <xf numFmtId="0" fontId="41" fillId="42" borderId="0" applyNumberFormat="0" applyBorder="0" applyAlignment="0" applyProtection="0">
      <alignment vertical="center"/>
    </xf>
    <xf numFmtId="0" fontId="112" fillId="0" borderId="13" applyNumberFormat="0" applyFill="0" applyAlignment="0" applyProtection="0">
      <alignment vertical="center"/>
    </xf>
    <xf numFmtId="0" fontId="41" fillId="42" borderId="0" applyNumberFormat="0" applyBorder="0" applyAlignment="0" applyProtection="0">
      <alignment vertical="center"/>
    </xf>
    <xf numFmtId="0" fontId="110" fillId="9" borderId="0" applyNumberFormat="0" applyBorder="0" applyAlignment="0" applyProtection="0">
      <alignment vertical="center"/>
    </xf>
    <xf numFmtId="0" fontId="50" fillId="42" borderId="0" applyNumberFormat="0" applyBorder="0" applyAlignment="0" applyProtection="0">
      <alignment vertical="center"/>
    </xf>
    <xf numFmtId="0" fontId="40" fillId="34" borderId="19" applyNumberFormat="0" applyFont="0" applyAlignment="0" applyProtection="0">
      <alignment vertical="center"/>
    </xf>
    <xf numFmtId="0" fontId="50" fillId="42"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7" fillId="14" borderId="0" applyNumberFormat="0" applyBorder="0" applyAlignment="0" applyProtection="0">
      <alignment vertical="center"/>
    </xf>
    <xf numFmtId="0" fontId="61" fillId="14" borderId="0" applyNumberFormat="0" applyBorder="0" applyAlignment="0" applyProtection="0"/>
    <xf numFmtId="0" fontId="71" fillId="0" borderId="0" applyProtection="0">
      <alignment vertical="center"/>
    </xf>
    <xf numFmtId="43" fontId="40" fillId="0" borderId="0" applyFont="0" applyFill="0" applyBorder="0" applyAlignment="0" applyProtection="0">
      <alignment vertical="center"/>
    </xf>
    <xf numFmtId="0" fontId="39" fillId="3" borderId="0" applyNumberFormat="0" applyBorder="0" applyAlignment="0" applyProtection="0">
      <alignment vertical="center"/>
    </xf>
    <xf numFmtId="0" fontId="48" fillId="3" borderId="0" applyNumberFormat="0" applyBorder="0" applyAlignment="0" applyProtection="0">
      <alignment vertical="center"/>
    </xf>
    <xf numFmtId="0" fontId="84" fillId="0" borderId="0"/>
    <xf numFmtId="0" fontId="41" fillId="5" borderId="0" applyProtection="0">
      <alignment vertical="center"/>
    </xf>
    <xf numFmtId="0" fontId="105" fillId="0" borderId="0" applyNumberFormat="0" applyFill="0" applyBorder="0" applyAlignment="0" applyProtection="0">
      <alignment vertical="center"/>
    </xf>
    <xf numFmtId="0" fontId="124" fillId="14" borderId="0" applyNumberFormat="0" applyBorder="0" applyAlignment="0" applyProtection="0"/>
    <xf numFmtId="0" fontId="63" fillId="0" borderId="0" applyNumberFormat="0" applyFill="0" applyBorder="0" applyAlignment="0" applyProtection="0">
      <alignment vertical="center"/>
    </xf>
    <xf numFmtId="43" fontId="10" fillId="0" borderId="0" applyFont="0" applyFill="0" applyBorder="0" applyAlignment="0" applyProtection="0">
      <alignment vertical="center"/>
    </xf>
    <xf numFmtId="0" fontId="48" fillId="3" borderId="0" applyNumberFormat="0" applyBorder="0" applyAlignment="0" applyProtection="0">
      <alignment vertical="center"/>
    </xf>
    <xf numFmtId="0" fontId="41" fillId="5" borderId="0" applyProtection="0">
      <alignment vertical="center"/>
    </xf>
    <xf numFmtId="0" fontId="101" fillId="0" borderId="0" applyNumberFormat="0" applyFill="0" applyBorder="0" applyAlignment="0" applyProtection="0">
      <alignment vertical="center"/>
    </xf>
    <xf numFmtId="0" fontId="58" fillId="13" borderId="0" applyNumberFormat="0" applyBorder="0" applyAlignment="0" applyProtection="0">
      <alignment vertical="center"/>
    </xf>
    <xf numFmtId="0" fontId="54" fillId="14" borderId="0" applyNumberFormat="0" applyBorder="0" applyAlignment="0" applyProtection="0">
      <alignment vertical="center"/>
    </xf>
    <xf numFmtId="0" fontId="48" fillId="3" borderId="0" applyNumberFormat="0" applyBorder="0" applyAlignment="0" applyProtection="0">
      <alignment vertical="center"/>
    </xf>
    <xf numFmtId="0" fontId="89" fillId="0" borderId="0" applyNumberFormat="0" applyFill="0" applyBorder="0" applyAlignment="0" applyProtection="0"/>
    <xf numFmtId="0" fontId="10" fillId="0" borderId="0"/>
    <xf numFmtId="0" fontId="41" fillId="19" borderId="0" applyNumberFormat="0" applyBorder="0" applyAlignment="0" applyProtection="0">
      <alignment vertical="center"/>
    </xf>
    <xf numFmtId="0" fontId="57" fillId="14" borderId="0" applyNumberFormat="0" applyBorder="0" applyAlignment="0" applyProtection="0">
      <alignment vertical="center"/>
    </xf>
    <xf numFmtId="0" fontId="41" fillId="6" borderId="0" applyProtection="0">
      <alignment vertical="center"/>
    </xf>
    <xf numFmtId="0" fontId="71" fillId="0" borderId="0" applyProtection="0">
      <alignment vertical="center"/>
    </xf>
    <xf numFmtId="0" fontId="10" fillId="0" borderId="0"/>
    <xf numFmtId="0" fontId="57" fillId="14" borderId="0" applyNumberFormat="0" applyBorder="0" applyAlignment="0" applyProtection="0">
      <alignment vertical="center"/>
    </xf>
    <xf numFmtId="0" fontId="41" fillId="11" borderId="0" applyNumberFormat="0" applyBorder="0" applyAlignment="0" applyProtection="0">
      <alignment vertical="center"/>
    </xf>
    <xf numFmtId="0" fontId="77" fillId="0" borderId="0" applyNumberFormat="0" applyFill="0" applyBorder="0" applyAlignment="0" applyProtection="0">
      <alignment vertical="center"/>
    </xf>
    <xf numFmtId="0" fontId="50" fillId="11" borderId="0" applyNumberFormat="0" applyBorder="0" applyAlignment="0" applyProtection="0">
      <alignment vertical="center"/>
    </xf>
    <xf numFmtId="0" fontId="41" fillId="61" borderId="0" applyNumberFormat="0" applyBorder="0" applyAlignment="0" applyProtection="0">
      <alignment vertical="center"/>
    </xf>
    <xf numFmtId="0" fontId="54" fillId="14" borderId="0" applyNumberFormat="0" applyBorder="0" applyAlignment="0" applyProtection="0">
      <alignment vertical="center"/>
    </xf>
    <xf numFmtId="0" fontId="41" fillId="5" borderId="0" applyNumberFormat="0" applyBorder="0" applyAlignment="0" applyProtection="0">
      <alignment vertical="center"/>
    </xf>
    <xf numFmtId="0" fontId="54" fillId="14" borderId="0" applyNumberFormat="0" applyBorder="0" applyAlignment="0" applyProtection="0">
      <alignment vertical="center"/>
    </xf>
    <xf numFmtId="0" fontId="114" fillId="3" borderId="0" applyNumberFormat="0" applyBorder="0" applyAlignment="0" applyProtection="0"/>
    <xf numFmtId="0" fontId="49" fillId="10" borderId="0" applyNumberFormat="0" applyBorder="0" applyAlignment="0" applyProtection="0"/>
    <xf numFmtId="0" fontId="10" fillId="0" borderId="0"/>
    <xf numFmtId="0" fontId="49" fillId="10" borderId="0" applyNumberFormat="0" applyBorder="0" applyAlignment="0" applyProtection="0"/>
    <xf numFmtId="0" fontId="10" fillId="0" borderId="0"/>
    <xf numFmtId="0" fontId="41" fillId="61" borderId="0" applyNumberFormat="0" applyBorder="0" applyAlignment="0" applyProtection="0">
      <alignment vertical="center"/>
    </xf>
    <xf numFmtId="0" fontId="41" fillId="41" borderId="0" applyNumberFormat="0" applyBorder="0" applyAlignment="0" applyProtection="0">
      <alignment vertical="center"/>
    </xf>
    <xf numFmtId="0" fontId="10" fillId="0" borderId="0">
      <alignment vertical="center"/>
    </xf>
    <xf numFmtId="0" fontId="41" fillId="61" borderId="0" applyNumberFormat="0" applyBorder="0" applyAlignment="0" applyProtection="0">
      <alignment vertical="center"/>
    </xf>
    <xf numFmtId="0" fontId="57" fillId="14" borderId="0" applyNumberFormat="0" applyBorder="0" applyAlignment="0" applyProtection="0">
      <alignment vertical="center"/>
    </xf>
    <xf numFmtId="0" fontId="41" fillId="41" borderId="0" applyNumberFormat="0" applyBorder="0" applyAlignment="0" applyProtection="0">
      <alignment vertical="center"/>
    </xf>
    <xf numFmtId="0" fontId="10" fillId="0" borderId="0">
      <alignment vertical="center"/>
    </xf>
    <xf numFmtId="0" fontId="41" fillId="5" borderId="0" applyNumberFormat="0" applyBorder="0" applyAlignment="0" applyProtection="0">
      <alignment vertical="center"/>
    </xf>
    <xf numFmtId="0" fontId="41" fillId="4" borderId="0" applyNumberFormat="0" applyBorder="0" applyAlignment="0" applyProtection="0">
      <alignment vertical="center"/>
    </xf>
    <xf numFmtId="0" fontId="54" fillId="14" borderId="0" applyNumberFormat="0" applyBorder="0" applyAlignment="0" applyProtection="0">
      <alignment vertical="center"/>
    </xf>
    <xf numFmtId="194" fontId="40" fillId="0" borderId="0" applyFont="0" applyFill="0" applyBorder="0" applyAlignment="0" applyProtection="0"/>
    <xf numFmtId="0" fontId="41" fillId="12" borderId="0" applyNumberFormat="0" applyBorder="0" applyAlignment="0" applyProtection="0">
      <alignment vertical="center"/>
    </xf>
    <xf numFmtId="0" fontId="54" fillId="14" borderId="0" applyNumberFormat="0" applyBorder="0" applyAlignment="0" applyProtection="0">
      <alignment vertical="center"/>
    </xf>
    <xf numFmtId="0" fontId="101" fillId="0" borderId="0" applyNumberFormat="0" applyFill="0" applyBorder="0" applyAlignment="0" applyProtection="0">
      <alignment vertical="center"/>
    </xf>
    <xf numFmtId="0" fontId="49" fillId="43" borderId="0" applyNumberFormat="0" applyBorder="0" applyAlignment="0" applyProtection="0"/>
    <xf numFmtId="0" fontId="10" fillId="0" borderId="0"/>
    <xf numFmtId="0" fontId="49" fillId="43" borderId="0" applyNumberFormat="0" applyBorder="0" applyAlignment="0" applyProtection="0"/>
    <xf numFmtId="0" fontId="59" fillId="7" borderId="0" applyProtection="0">
      <alignment vertical="center"/>
    </xf>
    <xf numFmtId="0" fontId="41" fillId="4" borderId="0" applyNumberFormat="0" applyBorder="0" applyAlignment="0" applyProtection="0">
      <alignment vertical="center"/>
    </xf>
    <xf numFmtId="0" fontId="54" fillId="14" borderId="0" applyNumberFormat="0" applyBorder="0" applyAlignment="0" applyProtection="0">
      <alignment vertical="center"/>
    </xf>
    <xf numFmtId="0" fontId="41" fillId="44" borderId="0" applyNumberFormat="0" applyBorder="0" applyAlignment="0" applyProtection="0">
      <alignment vertical="center"/>
    </xf>
    <xf numFmtId="0" fontId="39" fillId="3" borderId="0" applyNumberFormat="0" applyBorder="0" applyAlignment="0" applyProtection="0">
      <alignment vertical="center"/>
    </xf>
    <xf numFmtId="0" fontId="41" fillId="4" borderId="0" applyNumberFormat="0" applyBorder="0" applyAlignment="0" applyProtection="0">
      <alignment vertical="center"/>
    </xf>
    <xf numFmtId="0" fontId="39" fillId="3" borderId="0" applyNumberFormat="0" applyBorder="0" applyAlignment="0" applyProtection="0">
      <alignment vertical="center"/>
    </xf>
    <xf numFmtId="0" fontId="41" fillId="44" borderId="0" applyNumberFormat="0" applyBorder="0" applyAlignment="0" applyProtection="0">
      <alignment vertical="center"/>
    </xf>
    <xf numFmtId="0" fontId="127" fillId="3" borderId="0" applyNumberFormat="0" applyBorder="0" applyAlignment="0" applyProtection="0">
      <alignment vertical="center"/>
    </xf>
    <xf numFmtId="0" fontId="41" fillId="12" borderId="0" applyNumberFormat="0" applyBorder="0" applyAlignment="0" applyProtection="0">
      <alignment vertical="center"/>
    </xf>
    <xf numFmtId="0" fontId="41" fillId="42" borderId="0" applyNumberFormat="0" applyBorder="0" applyAlignment="0" applyProtection="0">
      <alignment vertical="center"/>
    </xf>
    <xf numFmtId="0" fontId="85" fillId="0" borderId="32" applyProtection="0">
      <alignment vertical="center"/>
    </xf>
    <xf numFmtId="9" fontId="10" fillId="0" borderId="0" applyFont="0" applyFill="0" applyBorder="0" applyAlignment="0" applyProtection="0">
      <alignment vertical="center"/>
    </xf>
    <xf numFmtId="0" fontId="40" fillId="0" borderId="0">
      <alignment vertical="center"/>
    </xf>
    <xf numFmtId="0" fontId="41" fillId="19" borderId="0" applyNumberFormat="0" applyBorder="0" applyAlignment="0" applyProtection="0">
      <alignment vertical="center"/>
    </xf>
    <xf numFmtId="0" fontId="43" fillId="0" borderId="13" applyNumberFormat="0" applyFill="0" applyAlignment="0" applyProtection="0">
      <alignment vertical="center"/>
    </xf>
    <xf numFmtId="0" fontId="41" fillId="19" borderId="0" applyNumberFormat="0" applyBorder="0" applyAlignment="0" applyProtection="0">
      <alignment vertical="center"/>
    </xf>
    <xf numFmtId="0" fontId="43" fillId="0" borderId="13" applyNumberFormat="0" applyFill="0" applyAlignment="0" applyProtection="0">
      <alignment vertical="center"/>
    </xf>
    <xf numFmtId="0" fontId="49" fillId="19" borderId="0" applyNumberFormat="0" applyBorder="0" applyAlignment="0" applyProtection="0"/>
    <xf numFmtId="0" fontId="128" fillId="0" borderId="33" applyNumberFormat="0" applyFill="0" applyAlignment="0" applyProtection="0">
      <alignment vertical="center"/>
    </xf>
    <xf numFmtId="0" fontId="49" fillId="19" borderId="0" applyNumberFormat="0" applyBorder="0" applyAlignment="0" applyProtection="0"/>
    <xf numFmtId="0" fontId="128" fillId="0" borderId="34" applyNumberFormat="0" applyFill="0" applyAlignment="0" applyProtection="0">
      <alignment vertical="center"/>
    </xf>
    <xf numFmtId="0" fontId="10" fillId="0" borderId="0"/>
    <xf numFmtId="0" fontId="41" fillId="19" borderId="0" applyNumberFormat="0" applyBorder="0" applyAlignment="0" applyProtection="0">
      <alignment vertical="center"/>
    </xf>
    <xf numFmtId="0" fontId="39" fillId="3" borderId="0" applyNumberFormat="0" applyBorder="0" applyAlignment="0" applyProtection="0">
      <alignment vertical="center"/>
    </xf>
    <xf numFmtId="0" fontId="41" fillId="11" borderId="0" applyNumberFormat="0" applyBorder="0" applyAlignment="0" applyProtection="0">
      <alignment vertical="center"/>
    </xf>
    <xf numFmtId="0" fontId="85" fillId="0" borderId="23" applyNumberFormat="0" applyFill="0" applyAlignment="0" applyProtection="0">
      <alignment vertical="center"/>
    </xf>
    <xf numFmtId="0" fontId="41" fillId="40" borderId="0" applyNumberFormat="0" applyBorder="0" applyAlignment="0" applyProtection="0">
      <alignment vertical="center"/>
    </xf>
    <xf numFmtId="0" fontId="41" fillId="11" borderId="0" applyNumberFormat="0" applyBorder="0" applyAlignment="0" applyProtection="0">
      <alignment vertical="center"/>
    </xf>
    <xf numFmtId="0" fontId="41" fillId="40" borderId="0" applyNumberFormat="0" applyBorder="0" applyAlignment="0" applyProtection="0">
      <alignment vertical="center"/>
    </xf>
    <xf numFmtId="0" fontId="41" fillId="44" borderId="0" applyNumberFormat="0" applyBorder="0" applyAlignment="0" applyProtection="0">
      <alignment vertical="center"/>
    </xf>
    <xf numFmtId="0" fontId="69" fillId="0" borderId="0">
      <protection locked="0"/>
    </xf>
    <xf numFmtId="0" fontId="41" fillId="30" borderId="0" applyNumberFormat="0" applyBorder="0" applyAlignment="0" applyProtection="0">
      <alignment vertical="center"/>
    </xf>
    <xf numFmtId="0" fontId="72" fillId="16" borderId="0" applyNumberFormat="0" applyBorder="0" applyAlignment="0" applyProtection="0"/>
    <xf numFmtId="0" fontId="41" fillId="63" borderId="0" applyNumberFormat="0" applyBorder="0" applyAlignment="0" applyProtection="0">
      <alignment vertical="center"/>
    </xf>
    <xf numFmtId="0" fontId="79" fillId="9" borderId="0" applyNumberFormat="0" applyBorder="0" applyAlignment="0" applyProtection="0">
      <alignment vertical="center"/>
    </xf>
    <xf numFmtId="0" fontId="72" fillId="16" borderId="0" applyNumberFormat="0" applyBorder="0" applyAlignment="0" applyProtection="0"/>
    <xf numFmtId="0" fontId="79" fillId="9" borderId="0" applyNumberFormat="0" applyBorder="0" applyAlignment="0" applyProtection="0">
      <alignment vertical="center"/>
    </xf>
    <xf numFmtId="0" fontId="72" fillId="16" borderId="0" applyNumberFormat="0" applyBorder="0" applyAlignment="0" applyProtection="0"/>
    <xf numFmtId="0" fontId="40" fillId="0" borderId="0">
      <alignment vertical="center"/>
    </xf>
    <xf numFmtId="0" fontId="72" fillId="16" borderId="0" applyNumberFormat="0" applyBorder="0" applyAlignment="0" applyProtection="0"/>
    <xf numFmtId="15" fontId="40" fillId="0" borderId="0" applyFont="0" applyFill="0" applyBorder="0" applyAlignment="0" applyProtection="0"/>
    <xf numFmtId="0" fontId="40" fillId="0" borderId="0">
      <alignment vertical="center"/>
    </xf>
    <xf numFmtId="0" fontId="72" fillId="16"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0" fillId="0" borderId="0">
      <alignment vertical="center"/>
    </xf>
    <xf numFmtId="0" fontId="49" fillId="5" borderId="0" applyNumberFormat="0" applyBorder="0" applyAlignment="0" applyProtection="0"/>
    <xf numFmtId="0" fontId="49" fillId="5" borderId="0" applyNumberFormat="0" applyBorder="0" applyAlignment="0" applyProtection="0"/>
    <xf numFmtId="0" fontId="48" fillId="3" borderId="0" applyNumberFormat="0" applyBorder="0" applyAlignment="0" applyProtection="0">
      <alignment vertical="center"/>
    </xf>
    <xf numFmtId="0" fontId="129" fillId="0" borderId="0" applyProtection="0"/>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9" fillId="10" borderId="0" applyNumberFormat="0" applyBorder="0" applyAlignment="0" applyProtection="0"/>
    <xf numFmtId="0" fontId="103" fillId="0" borderId="0" applyNumberFormat="0" applyFill="0" applyBorder="0" applyAlignment="0" applyProtection="0">
      <alignment vertical="top"/>
      <protection locked="0"/>
    </xf>
    <xf numFmtId="0" fontId="39" fillId="3" borderId="0" applyNumberFormat="0" applyBorder="0" applyAlignment="0" applyProtection="0">
      <alignment vertical="center"/>
    </xf>
    <xf numFmtId="0" fontId="48" fillId="3" borderId="0" applyNumberFormat="0" applyBorder="0" applyAlignment="0" applyProtection="0">
      <alignment vertical="center"/>
    </xf>
    <xf numFmtId="0" fontId="41" fillId="30" borderId="0" applyNumberFormat="0" applyBorder="0" applyAlignment="0" applyProtection="0">
      <alignment vertical="center"/>
    </xf>
    <xf numFmtId="0" fontId="41" fillId="19" borderId="0" applyNumberFormat="0" applyBorder="0" applyAlignment="0" applyProtection="0">
      <alignment vertical="center"/>
    </xf>
    <xf numFmtId="0" fontId="49" fillId="63" borderId="0" applyNumberFormat="0" applyBorder="0" applyAlignment="0" applyProtection="0"/>
    <xf numFmtId="0" fontId="10" fillId="0" borderId="0"/>
    <xf numFmtId="0" fontId="48" fillId="3" borderId="0" applyNumberFormat="0" applyBorder="0" applyAlignment="0" applyProtection="0">
      <alignment vertical="center"/>
    </xf>
    <xf numFmtId="0" fontId="72" fillId="12" borderId="0" applyNumberFormat="0" applyBorder="0" applyAlignment="0" applyProtection="0"/>
    <xf numFmtId="0" fontId="10" fillId="0" borderId="0"/>
    <xf numFmtId="0" fontId="107" fillId="0" borderId="22" applyNumberFormat="0" applyFill="0" applyAlignment="0" applyProtection="0">
      <alignment vertical="center"/>
    </xf>
    <xf numFmtId="41" fontId="10" fillId="0" borderId="0" applyFont="0" applyFill="0" applyBorder="0" applyAlignment="0" applyProtection="0">
      <alignment vertical="center"/>
    </xf>
    <xf numFmtId="0" fontId="72" fillId="12" borderId="0" applyNumberFormat="0" applyBorder="0" applyAlignment="0" applyProtection="0"/>
    <xf numFmtId="0" fontId="10" fillId="0" borderId="0"/>
    <xf numFmtId="0" fontId="72" fillId="12" borderId="0" applyNumberFormat="0" applyBorder="0" applyAlignment="0" applyProtection="0"/>
    <xf numFmtId="0" fontId="41" fillId="30" borderId="0" applyNumberFormat="0" applyBorder="0" applyAlignment="0" applyProtection="0">
      <alignment vertical="center"/>
    </xf>
    <xf numFmtId="0" fontId="49" fillId="63" borderId="0" applyNumberFormat="0" applyBorder="0" applyAlignment="0" applyProtection="0"/>
    <xf numFmtId="0" fontId="110" fillId="9" borderId="0" applyNumberFormat="0" applyBorder="0" applyAlignment="0" applyProtection="0">
      <alignment vertical="center"/>
    </xf>
    <xf numFmtId="0" fontId="79" fillId="9" borderId="0" applyNumberFormat="0" applyBorder="0" applyAlignment="0" applyProtection="0">
      <alignment vertical="center"/>
    </xf>
    <xf numFmtId="0" fontId="49" fillId="63" borderId="0" applyNumberFormat="0" applyBorder="0" applyAlignment="0" applyProtection="0"/>
    <xf numFmtId="0" fontId="39" fillId="3" borderId="0" applyNumberFormat="0" applyBorder="0" applyAlignment="0" applyProtection="0">
      <alignment vertical="center"/>
    </xf>
    <xf numFmtId="198" fontId="121" fillId="0" borderId="0"/>
    <xf numFmtId="0" fontId="41" fillId="30" borderId="0" applyNumberFormat="0" applyBorder="0" applyAlignment="0" applyProtection="0">
      <alignment vertical="center"/>
    </xf>
    <xf numFmtId="0" fontId="41" fillId="7" borderId="0" applyNumberFormat="0" applyBorder="0" applyAlignment="0" applyProtection="0">
      <alignment vertical="center"/>
    </xf>
    <xf numFmtId="0" fontId="39" fillId="3" borderId="0" applyNumberFormat="0" applyBorder="0" applyAlignment="0" applyProtection="0">
      <alignment vertical="center"/>
    </xf>
    <xf numFmtId="0" fontId="49" fillId="43" borderId="0" applyNumberFormat="0" applyBorder="0" applyAlignment="0" applyProtection="0"/>
    <xf numFmtId="0" fontId="57" fillId="14" borderId="0" applyNumberFormat="0" applyBorder="0" applyAlignment="0" applyProtection="0">
      <alignment vertical="center"/>
    </xf>
    <xf numFmtId="0" fontId="48" fillId="3" borderId="0" applyNumberFormat="0" applyBorder="0" applyAlignment="0" applyProtection="0">
      <alignment vertical="center"/>
    </xf>
    <xf numFmtId="0" fontId="57" fillId="14" borderId="0" applyNumberFormat="0" applyBorder="0" applyAlignment="0" applyProtection="0">
      <alignment vertical="center"/>
    </xf>
    <xf numFmtId="0" fontId="41" fillId="19" borderId="0" applyNumberFormat="0" applyBorder="0" applyAlignment="0" applyProtection="0">
      <alignment vertical="center"/>
    </xf>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89" fillId="0" borderId="24">
      <alignment horizontal="center"/>
    </xf>
    <xf numFmtId="0" fontId="114" fillId="3" borderId="0" applyNumberFormat="0" applyBorder="0" applyAlignment="0" applyProtection="0"/>
    <xf numFmtId="0" fontId="72" fillId="14" borderId="0" applyNumberFormat="0" applyBorder="0" applyAlignment="0" applyProtection="0"/>
    <xf numFmtId="0" fontId="49" fillId="12" borderId="0" applyNumberFormat="0" applyBorder="0" applyAlignment="0" applyProtection="0"/>
    <xf numFmtId="0" fontId="57" fillId="14" borderId="0" applyNumberFormat="0" applyBorder="0" applyAlignment="0" applyProtection="0">
      <alignment vertical="center"/>
    </xf>
    <xf numFmtId="0" fontId="49" fillId="12" borderId="0" applyNumberFormat="0" applyBorder="0" applyAlignment="0" applyProtection="0"/>
    <xf numFmtId="0" fontId="57" fillId="14" borderId="0" applyNumberFormat="0" applyBorder="0" applyAlignment="0" applyProtection="0">
      <alignment vertical="center"/>
    </xf>
    <xf numFmtId="0" fontId="49" fillId="12" borderId="0" applyNumberFormat="0" applyBorder="0" applyAlignment="0" applyProtection="0"/>
    <xf numFmtId="0" fontId="49" fillId="12" borderId="0" applyNumberFormat="0" applyBorder="0" applyAlignment="0" applyProtection="0"/>
    <xf numFmtId="0" fontId="39" fillId="3" borderId="0" applyNumberFormat="0" applyBorder="0" applyAlignment="0" applyProtection="0">
      <alignment vertical="center"/>
    </xf>
    <xf numFmtId="0" fontId="41" fillId="44" borderId="0" applyNumberFormat="0" applyBorder="0" applyAlignment="0" applyProtection="0">
      <alignment vertical="center"/>
    </xf>
    <xf numFmtId="0" fontId="39" fillId="3" borderId="0" applyNumberFormat="0" applyBorder="0" applyAlignment="0" applyProtection="0">
      <alignment vertical="center"/>
    </xf>
    <xf numFmtId="0" fontId="41" fillId="44" borderId="0" applyNumberFormat="0" applyBorder="0" applyAlignment="0" applyProtection="0">
      <alignment vertical="center"/>
    </xf>
    <xf numFmtId="0" fontId="101" fillId="0" borderId="0" applyProtection="0">
      <alignment vertical="center"/>
    </xf>
    <xf numFmtId="0" fontId="49" fillId="43" borderId="0" applyNumberFormat="0" applyBorder="0" applyAlignment="0" applyProtection="0"/>
    <xf numFmtId="0" fontId="116" fillId="15" borderId="0" applyNumberFormat="0" applyBorder="0" applyAlignment="0" applyProtection="0">
      <alignment vertical="center"/>
    </xf>
    <xf numFmtId="0" fontId="54" fillId="14" borderId="0" applyNumberFormat="0" applyBorder="0" applyAlignment="0" applyProtection="0">
      <alignment vertical="center"/>
    </xf>
    <xf numFmtId="0" fontId="50" fillId="44" borderId="0" applyNumberFormat="0" applyBorder="0" applyAlignment="0" applyProtection="0">
      <alignment vertical="center"/>
    </xf>
    <xf numFmtId="0" fontId="39" fillId="3" borderId="0" applyNumberFormat="0" applyBorder="0" applyAlignment="0" applyProtection="0">
      <alignment vertical="center"/>
    </xf>
    <xf numFmtId="0" fontId="101" fillId="0" borderId="0" applyNumberFormat="0" applyFill="0" applyBorder="0" applyAlignment="0" applyProtection="0">
      <alignment vertical="center"/>
    </xf>
    <xf numFmtId="0" fontId="49" fillId="43" borderId="0" applyNumberFormat="0" applyBorder="0" applyAlignment="0" applyProtection="0"/>
    <xf numFmtId="0" fontId="49" fillId="10"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57" fillId="14" borderId="0" applyNumberFormat="0" applyBorder="0" applyAlignment="0" applyProtection="0">
      <alignment vertical="center"/>
    </xf>
    <xf numFmtId="0" fontId="72" fillId="16" borderId="0" applyNumberFormat="0" applyBorder="0" applyAlignment="0" applyProtection="0"/>
    <xf numFmtId="0" fontId="72" fillId="12" borderId="0" applyNumberFormat="0" applyBorder="0" applyAlignment="0" applyProtection="0"/>
    <xf numFmtId="0" fontId="48" fillId="3" borderId="0" applyNumberFormat="0" applyBorder="0" applyAlignment="0" applyProtection="0">
      <alignment vertical="center"/>
    </xf>
    <xf numFmtId="0" fontId="72" fillId="12" borderId="0" applyNumberFormat="0" applyBorder="0" applyAlignment="0" applyProtection="0"/>
    <xf numFmtId="0" fontId="72" fillId="12" borderId="0" applyNumberFormat="0" applyBorder="0" applyAlignment="0" applyProtection="0"/>
    <xf numFmtId="182" fontId="40" fillId="0" borderId="0" applyFont="0" applyFill="0" applyBorder="0" applyAlignment="0" applyProtection="0"/>
    <xf numFmtId="0" fontId="49" fillId="12" borderId="0" applyNumberFormat="0" applyBorder="0" applyAlignment="0" applyProtection="0"/>
    <xf numFmtId="0" fontId="54" fillId="14" borderId="0" applyNumberFormat="0" applyBorder="0" applyAlignment="0" applyProtection="0">
      <alignment vertical="center"/>
    </xf>
    <xf numFmtId="0" fontId="49" fillId="12" borderId="0" applyNumberFormat="0" applyBorder="0" applyAlignment="0" applyProtection="0"/>
    <xf numFmtId="0" fontId="54" fillId="14" borderId="0" applyNumberFormat="0" applyBorder="0" applyAlignment="0" applyProtection="0">
      <alignment vertical="center"/>
    </xf>
    <xf numFmtId="0" fontId="40" fillId="60" borderId="0" applyNumberFormat="0" applyFont="0" applyBorder="0" applyAlignment="0" applyProtection="0"/>
    <xf numFmtId="0" fontId="49" fillId="12" borderId="0" applyNumberFormat="0" applyBorder="0" applyAlignment="0" applyProtection="0"/>
    <xf numFmtId="0" fontId="49" fillId="11" borderId="0" applyNumberFormat="0" applyBorder="0" applyAlignment="0" applyProtection="0"/>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121" fillId="0" borderId="0"/>
    <xf numFmtId="0" fontId="49" fillId="10" borderId="0" applyNumberFormat="0" applyBorder="0" applyAlignment="0" applyProtection="0"/>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49" fillId="19" borderId="0" applyNumberFormat="0" applyBorder="0" applyAlignment="0" applyProtection="0"/>
    <xf numFmtId="0" fontId="67" fillId="0" borderId="0"/>
    <xf numFmtId="206" fontId="56" fillId="0" borderId="0"/>
    <xf numFmtId="0" fontId="54" fillId="14" borderId="0" applyNumberFormat="0" applyBorder="0" applyAlignment="0" applyProtection="0">
      <alignment vertical="center"/>
    </xf>
    <xf numFmtId="0" fontId="72" fillId="13" borderId="0" applyNumberFormat="0" applyBorder="0" applyAlignment="0" applyProtection="0"/>
    <xf numFmtId="0" fontId="40" fillId="0" borderId="0">
      <alignment vertical="center"/>
    </xf>
    <xf numFmtId="0" fontId="72" fillId="13" borderId="0" applyNumberFormat="0" applyBorder="0" applyAlignment="0" applyProtection="0"/>
    <xf numFmtId="0" fontId="10" fillId="0" borderId="0"/>
    <xf numFmtId="41" fontId="10" fillId="0" borderId="0" applyFont="0" applyFill="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120" fillId="0" borderId="0" applyNumberFormat="0" applyFill="0" applyBorder="0" applyAlignment="0" applyProtection="0">
      <alignment vertical="center"/>
    </xf>
    <xf numFmtId="0" fontId="72" fillId="16" borderId="0" applyNumberFormat="0" applyBorder="0" applyAlignment="0" applyProtection="0"/>
    <xf numFmtId="4" fontId="40" fillId="0" borderId="0" applyFont="0" applyFill="0" applyBorder="0" applyAlignment="0" applyProtection="0"/>
    <xf numFmtId="0" fontId="10" fillId="0" borderId="0"/>
    <xf numFmtId="0" fontId="57" fillId="14" borderId="0" applyNumberFormat="0" applyBorder="0" applyAlignment="0" applyProtection="0">
      <alignment vertical="center"/>
    </xf>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1" fillId="19" borderId="0" applyNumberFormat="0" applyBorder="0" applyAlignment="0" applyProtection="0">
      <alignment vertical="center"/>
    </xf>
    <xf numFmtId="0" fontId="49" fillId="19" borderId="0" applyNumberFormat="0" applyBorder="0" applyAlignment="0" applyProtection="0"/>
    <xf numFmtId="0" fontId="49" fillId="19" borderId="0" applyNumberFormat="0" applyBorder="0" applyAlignment="0" applyProtection="0"/>
    <xf numFmtId="0" fontId="79" fillId="9" borderId="0" applyNumberFormat="0" applyBorder="0" applyAlignment="0" applyProtection="0">
      <alignment vertical="center"/>
    </xf>
    <xf numFmtId="0" fontId="128" fillId="0" borderId="35"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2" fillId="34" borderId="0" applyNumberFormat="0" applyBorder="0" applyAlignment="0" applyProtection="0"/>
    <xf numFmtId="0" fontId="10" fillId="0" borderId="0">
      <alignment vertical="center"/>
    </xf>
    <xf numFmtId="0" fontId="72" fillId="6" borderId="0" applyNumberFormat="0" applyBorder="0" applyAlignment="0" applyProtection="0"/>
    <xf numFmtId="0" fontId="49" fillId="6" borderId="0" applyNumberFormat="0" applyBorder="0" applyAlignment="0" applyProtection="0"/>
    <xf numFmtId="0" fontId="40" fillId="0" borderId="0">
      <alignment vertical="center"/>
    </xf>
    <xf numFmtId="0" fontId="52" fillId="0" borderId="14" applyNumberFormat="0" applyFill="0" applyAlignment="0" applyProtection="0">
      <alignment vertical="center"/>
    </xf>
    <xf numFmtId="0" fontId="125" fillId="0" borderId="0">
      <alignment horizontal="center" wrapText="1"/>
      <protection locked="0"/>
    </xf>
    <xf numFmtId="0" fontId="57" fillId="14" borderId="0" applyNumberFormat="0" applyBorder="0" applyAlignment="0" applyProtection="0">
      <alignment vertical="center"/>
    </xf>
    <xf numFmtId="185" fontId="89" fillId="0" borderId="6" applyAlignment="0" applyProtection="0"/>
    <xf numFmtId="0" fontId="10" fillId="0" borderId="0"/>
    <xf numFmtId="207" fontId="78" fillId="0" borderId="0" applyFill="0" applyBorder="0" applyAlignment="0"/>
    <xf numFmtId="0" fontId="51" fillId="12" borderId="12" applyNumberFormat="0" applyAlignment="0" applyProtection="0">
      <alignment vertical="center"/>
    </xf>
    <xf numFmtId="0" fontId="54" fillId="14" borderId="0" applyNumberFormat="0" applyBorder="0" applyAlignment="0" applyProtection="0">
      <alignment vertical="center"/>
    </xf>
    <xf numFmtId="0" fontId="48" fillId="3" borderId="0" applyNumberFormat="0" applyBorder="0" applyAlignment="0" applyProtection="0">
      <alignment vertical="center"/>
    </xf>
    <xf numFmtId="0" fontId="51" fillId="12" borderId="12" applyNumberFormat="0" applyAlignment="0" applyProtection="0">
      <alignment vertical="center"/>
    </xf>
    <xf numFmtId="0" fontId="54" fillId="14" borderId="0" applyNumberFormat="0" applyBorder="0" applyAlignment="0" applyProtection="0">
      <alignment vertical="center"/>
    </xf>
    <xf numFmtId="0" fontId="57" fillId="14" borderId="0" applyProtection="0">
      <alignment vertical="center"/>
    </xf>
    <xf numFmtId="0" fontId="10" fillId="0" borderId="0">
      <alignment vertical="center"/>
    </xf>
    <xf numFmtId="0" fontId="10" fillId="0" borderId="0">
      <alignment vertical="center"/>
    </xf>
    <xf numFmtId="0" fontId="106" fillId="43" borderId="31" applyNumberFormat="0" applyAlignment="0" applyProtection="0">
      <alignment vertical="center"/>
    </xf>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xf numFmtId="0" fontId="63" fillId="0" borderId="17" applyNumberFormat="0" applyFill="0" applyAlignment="0" applyProtection="0">
      <alignment vertical="center"/>
    </xf>
    <xf numFmtId="0" fontId="57" fillId="14" borderId="0" applyNumberFormat="0" applyBorder="0" applyAlignment="0" applyProtection="0">
      <alignment vertical="center"/>
    </xf>
    <xf numFmtId="0" fontId="10" fillId="0" borderId="0"/>
    <xf numFmtId="0" fontId="57" fillId="14" borderId="0" applyNumberFormat="0" applyBorder="0" applyAlignment="0" applyProtection="0">
      <alignment vertical="center"/>
    </xf>
    <xf numFmtId="193" fontId="40" fillId="0" borderId="0" applyFont="0" applyFill="0" applyBorder="0" applyAlignment="0" applyProtection="0"/>
    <xf numFmtId="0" fontId="10" fillId="0" borderId="0" applyFont="0" applyFill="0" applyBorder="0" applyAlignment="0" applyProtection="0"/>
    <xf numFmtId="208" fontId="121" fillId="0" borderId="0"/>
    <xf numFmtId="190" fontId="4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6" fontId="40" fillId="0" borderId="0" applyFont="0" applyFill="0" applyBorder="0" applyAlignment="0" applyProtection="0"/>
    <xf numFmtId="0" fontId="63" fillId="0" borderId="17" applyNumberFormat="0" applyFill="0" applyAlignment="0" applyProtection="0">
      <alignment vertical="center"/>
    </xf>
    <xf numFmtId="0" fontId="130" fillId="0" borderId="0" applyNumberFormat="0" applyFill="0" applyBorder="0" applyAlignment="0" applyProtection="0"/>
    <xf numFmtId="205" fontId="40" fillId="0" borderId="0" applyFont="0" applyFill="0" applyBorder="0" applyAlignment="0" applyProtection="0"/>
    <xf numFmtId="15" fontId="123" fillId="0" borderId="0"/>
    <xf numFmtId="0" fontId="77" fillId="0" borderId="0" applyNumberFormat="0" applyFill="0" applyBorder="0" applyAlignment="0" applyProtection="0">
      <alignment vertical="center"/>
    </xf>
    <xf numFmtId="0" fontId="41" fillId="44" borderId="0" applyProtection="0">
      <alignment vertical="center"/>
    </xf>
    <xf numFmtId="43" fontId="10" fillId="0" borderId="0" applyFont="0" applyFill="0" applyBorder="0" applyAlignment="0" applyProtection="0"/>
    <xf numFmtId="0" fontId="87" fillId="45" borderId="9">
      <protection locked="0"/>
    </xf>
    <xf numFmtId="0" fontId="54" fillId="14" borderId="0" applyNumberFormat="0" applyBorder="0" applyAlignment="0" applyProtection="0">
      <alignment vertical="center"/>
    </xf>
    <xf numFmtId="0" fontId="101" fillId="0" borderId="0" applyNumberFormat="0" applyFill="0" applyBorder="0" applyAlignment="0" applyProtection="0">
      <alignment vertical="center"/>
    </xf>
    <xf numFmtId="0" fontId="57" fillId="14" borderId="0" applyNumberFormat="0" applyBorder="0" applyAlignment="0" applyProtection="0">
      <alignment vertical="center"/>
    </xf>
    <xf numFmtId="0" fontId="101" fillId="0" borderId="0" applyNumberFormat="0" applyFill="0" applyBorder="0" applyAlignment="0" applyProtection="0">
      <alignment vertical="center"/>
    </xf>
    <xf numFmtId="2" fontId="129" fillId="0" borderId="0" applyProtection="0"/>
    <xf numFmtId="0" fontId="10" fillId="0" borderId="0">
      <alignment vertical="center"/>
    </xf>
    <xf numFmtId="0" fontId="10" fillId="0" borderId="0">
      <alignment vertical="center"/>
    </xf>
    <xf numFmtId="0" fontId="57" fillId="13" borderId="0" applyNumberFormat="0" applyBorder="0" applyAlignment="0" applyProtection="0">
      <alignment vertical="center"/>
    </xf>
    <xf numFmtId="0" fontId="132" fillId="0" borderId="0" applyNumberFormat="0" applyFill="0" applyBorder="0" applyAlignment="0" applyProtection="0">
      <alignment vertical="top"/>
      <protection locked="0"/>
    </xf>
    <xf numFmtId="4" fontId="10" fillId="0" borderId="0" applyFont="0" applyFill="0" applyBorder="0" applyAlignment="0" applyProtection="0"/>
    <xf numFmtId="0" fontId="57" fillId="14" borderId="0" applyNumberFormat="0" applyBorder="0" applyAlignment="0" applyProtection="0">
      <alignment vertical="center"/>
    </xf>
    <xf numFmtId="0" fontId="134" fillId="0" borderId="0"/>
    <xf numFmtId="0" fontId="57" fillId="14" borderId="0" applyNumberFormat="0" applyBorder="0" applyAlignment="0" applyProtection="0">
      <alignment vertical="center"/>
    </xf>
    <xf numFmtId="0" fontId="84" fillId="0" borderId="0"/>
    <xf numFmtId="0" fontId="61" fillId="13" borderId="0" applyNumberFormat="0" applyBorder="0" applyAlignment="0" applyProtection="0">
      <alignment vertical="center"/>
    </xf>
    <xf numFmtId="0" fontId="10" fillId="0" borderId="0">
      <alignment vertical="center"/>
    </xf>
    <xf numFmtId="10" fontId="40" fillId="0" borderId="0" applyFont="0" applyFill="0" applyBorder="0" applyAlignment="0" applyProtection="0"/>
    <xf numFmtId="0" fontId="136" fillId="12" borderId="0" applyNumberFormat="0" applyBorder="0" applyAlignment="0" applyProtection="0"/>
    <xf numFmtId="0" fontId="57" fillId="14" borderId="0" applyNumberFormat="0" applyBorder="0" applyAlignment="0" applyProtection="0">
      <alignment vertical="center"/>
    </xf>
    <xf numFmtId="0" fontId="41" fillId="19" borderId="0" applyNumberFormat="0" applyBorder="0" applyAlignment="0" applyProtection="0">
      <alignment vertical="center"/>
    </xf>
    <xf numFmtId="0" fontId="109" fillId="0" borderId="36" applyNumberFormat="0" applyAlignment="0" applyProtection="0">
      <alignment horizontal="left" vertical="center"/>
    </xf>
    <xf numFmtId="0" fontId="50" fillId="19" borderId="0" applyNumberFormat="0" applyBorder="0" applyAlignment="0" applyProtection="0">
      <alignment vertical="center"/>
    </xf>
    <xf numFmtId="0" fontId="109" fillId="0" borderId="3">
      <alignment horizontal="left" vertical="center"/>
    </xf>
    <xf numFmtId="0" fontId="109" fillId="0" borderId="3">
      <alignment horizontal="left" vertical="center"/>
    </xf>
    <xf numFmtId="0" fontId="10" fillId="0" borderId="0"/>
    <xf numFmtId="0" fontId="39" fillId="3" borderId="0" applyNumberFormat="0" applyBorder="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137" fillId="0" borderId="0" applyProtection="0"/>
    <xf numFmtId="0" fontId="109" fillId="0" borderId="0" applyProtection="0"/>
    <xf numFmtId="0" fontId="57" fillId="14" borderId="0" applyNumberFormat="0" applyBorder="0" applyAlignment="0" applyProtection="0">
      <alignment vertical="center"/>
    </xf>
    <xf numFmtId="0" fontId="42" fillId="6" borderId="12" applyNumberFormat="0" applyAlignment="0" applyProtection="0">
      <alignment vertical="center"/>
    </xf>
    <xf numFmtId="0" fontId="136" fillId="34" borderId="1" applyNumberFormat="0" applyBorder="0" applyAlignment="0" applyProtection="0"/>
    <xf numFmtId="0" fontId="57" fillId="14" borderId="0" applyNumberFormat="0" applyBorder="0" applyAlignment="0" applyProtection="0">
      <alignment vertical="center"/>
    </xf>
    <xf numFmtId="43" fontId="40" fillId="0" borderId="0" applyFont="0" applyFill="0" applyBorder="0" applyAlignment="0" applyProtection="0">
      <alignment vertical="center"/>
    </xf>
    <xf numFmtId="0" fontId="136" fillId="34" borderId="1" applyNumberFormat="0" applyBorder="0" applyAlignment="0" applyProtection="0"/>
    <xf numFmtId="0" fontId="79" fillId="9" borderId="0" applyNumberFormat="0" applyBorder="0" applyAlignment="0" applyProtection="0">
      <alignment vertical="center"/>
    </xf>
    <xf numFmtId="0" fontId="136" fillId="34" borderId="1" applyNumberFormat="0" applyBorder="0" applyAlignment="0" applyProtection="0"/>
    <xf numFmtId="189" fontId="122" fillId="64" borderId="0"/>
    <xf numFmtId="0" fontId="104" fillId="43" borderId="31" applyNumberFormat="0" applyAlignment="0" applyProtection="0">
      <alignment vertical="center"/>
    </xf>
    <xf numFmtId="0" fontId="42" fillId="6" borderId="12" applyNumberFormat="0" applyAlignment="0" applyProtection="0">
      <alignment vertical="center"/>
    </xf>
    <xf numFmtId="0" fontId="10" fillId="0" borderId="0"/>
    <xf numFmtId="0" fontId="48" fillId="3" borderId="0" applyNumberFormat="0" applyBorder="0" applyAlignment="0" applyProtection="0">
      <alignment vertical="center"/>
    </xf>
    <xf numFmtId="0" fontId="76" fillId="0" borderId="22" applyNumberFormat="0" applyFill="0" applyAlignment="0" applyProtection="0">
      <alignment vertical="center"/>
    </xf>
    <xf numFmtId="9" fontId="10" fillId="0" borderId="0" applyFont="0" applyFill="0" applyBorder="0" applyAlignment="0" applyProtection="0"/>
    <xf numFmtId="0" fontId="76" fillId="0" borderId="22" applyNumberFormat="0" applyFill="0" applyAlignment="0" applyProtection="0">
      <alignment vertical="center"/>
    </xf>
    <xf numFmtId="189" fontId="139" fillId="65" borderId="0"/>
    <xf numFmtId="38" fontId="40" fillId="0" borderId="0" applyFont="0" applyFill="0" applyBorder="0" applyAlignment="0" applyProtection="0"/>
    <xf numFmtId="204" fontId="10" fillId="0" borderId="0" applyFont="0" applyFill="0" applyBorder="0" applyAlignment="0" applyProtection="0"/>
    <xf numFmtId="40" fontId="40" fillId="0" borderId="0" applyFont="0" applyFill="0" applyBorder="0" applyAlignment="0" applyProtection="0"/>
    <xf numFmtId="0" fontId="10" fillId="0" borderId="0"/>
    <xf numFmtId="196" fontId="40" fillId="0" borderId="0" applyFont="0" applyFill="0" applyBorder="0" applyAlignment="0" applyProtection="0"/>
    <xf numFmtId="176" fontId="40" fillId="0" borderId="0" applyFont="0" applyFill="0" applyBorder="0" applyAlignment="0" applyProtection="0"/>
    <xf numFmtId="37" fontId="118" fillId="0" borderId="0"/>
    <xf numFmtId="0" fontId="114" fillId="3" borderId="0" applyNumberFormat="0" applyBorder="0" applyAlignment="0" applyProtection="0"/>
    <xf numFmtId="0" fontId="67" fillId="0" borderId="0"/>
    <xf numFmtId="0" fontId="67" fillId="0" borderId="0"/>
    <xf numFmtId="0" fontId="67" fillId="0" borderId="0"/>
    <xf numFmtId="0" fontId="67" fillId="0" borderId="0"/>
    <xf numFmtId="0" fontId="69" fillId="0" borderId="0"/>
    <xf numFmtId="0" fontId="54" fillId="14" borderId="0" applyNumberFormat="0" applyBorder="0" applyAlignment="0" applyProtection="0">
      <alignment vertical="center"/>
    </xf>
    <xf numFmtId="0" fontId="10" fillId="34" borderId="19" applyNumberFormat="0" applyFont="0" applyAlignment="0" applyProtection="0">
      <alignment vertical="center"/>
    </xf>
    <xf numFmtId="0" fontId="73" fillId="12" borderId="20" applyNumberFormat="0" applyAlignment="0" applyProtection="0">
      <alignment vertical="center"/>
    </xf>
    <xf numFmtId="0" fontId="10" fillId="0" borderId="0"/>
    <xf numFmtId="0" fontId="73" fillId="12" borderId="20" applyNumberFormat="0" applyAlignment="0" applyProtection="0">
      <alignment vertical="center"/>
    </xf>
    <xf numFmtId="10" fontId="40" fillId="0" borderId="0" applyFont="0" applyFill="0" applyBorder="0" applyAlignment="0" applyProtection="0"/>
    <xf numFmtId="10" fontId="10" fillId="0" borderId="0" applyFont="0" applyFill="0" applyBorder="0" applyAlignment="0" applyProtection="0"/>
    <xf numFmtId="10" fontId="40" fillId="0" borderId="0" applyFont="0" applyFill="0" applyBorder="0" applyAlignment="0" applyProtection="0"/>
    <xf numFmtId="0" fontId="10" fillId="0" borderId="0">
      <alignment vertical="center"/>
    </xf>
    <xf numFmtId="10" fontId="10" fillId="0" borderId="0" applyFont="0" applyFill="0" applyBorder="0" applyAlignment="0" applyProtection="0"/>
    <xf numFmtId="0" fontId="41" fillId="10" borderId="0" applyNumberFormat="0" applyBorder="0" applyAlignment="0" applyProtection="0">
      <alignment vertical="center"/>
    </xf>
    <xf numFmtId="0" fontId="48" fillId="3" borderId="0" applyNumberFormat="0" applyBorder="0" applyAlignment="0" applyProtection="0">
      <alignment vertical="center"/>
    </xf>
    <xf numFmtId="0" fontId="40" fillId="0" borderId="0" applyNumberFormat="0" applyFont="0" applyFill="0" applyBorder="0" applyAlignment="0" applyProtection="0">
      <alignment horizontal="left"/>
    </xf>
    <xf numFmtId="0" fontId="48" fillId="3" borderId="0" applyNumberFormat="0" applyBorder="0" applyAlignment="0" applyProtection="0">
      <alignment vertical="center"/>
    </xf>
    <xf numFmtId="0" fontId="10" fillId="0" borderId="0" applyNumberFormat="0" applyFont="0" applyFill="0" applyBorder="0" applyAlignment="0" applyProtection="0">
      <alignment horizontal="left"/>
    </xf>
    <xf numFmtId="15" fontId="10" fillId="0" borderId="0" applyFont="0" applyFill="0" applyBorder="0" applyAlignment="0" applyProtection="0"/>
    <xf numFmtId="0" fontId="127" fillId="3" borderId="0" applyNumberFormat="0" applyBorder="0" applyAlignment="0" applyProtection="0">
      <alignment vertical="center"/>
    </xf>
    <xf numFmtId="15" fontId="40" fillId="0" borderId="0" applyFont="0" applyFill="0" applyBorder="0" applyAlignment="0" applyProtection="0"/>
    <xf numFmtId="0" fontId="39" fillId="3" borderId="0" applyNumberFormat="0" applyBorder="0" applyAlignment="0" applyProtection="0">
      <alignment vertical="center"/>
    </xf>
    <xf numFmtId="0" fontId="57" fillId="14" borderId="0" applyNumberFormat="0" applyBorder="0" applyAlignment="0" applyProtection="0">
      <alignment vertical="center"/>
    </xf>
    <xf numFmtId="15" fontId="40" fillId="0" borderId="0" applyFont="0" applyFill="0" applyBorder="0" applyAlignment="0" applyProtection="0"/>
    <xf numFmtId="15" fontId="10" fillId="0" borderId="0" applyFont="0" applyFill="0" applyBorder="0" applyAlignment="0" applyProtection="0"/>
    <xf numFmtId="0" fontId="70" fillId="0" borderId="14" applyNumberFormat="0" applyFill="0" applyAlignment="0" applyProtection="0">
      <alignment vertical="center"/>
    </xf>
    <xf numFmtId="4" fontId="40" fillId="0" borderId="0" applyFont="0" applyFill="0" applyBorder="0" applyAlignment="0" applyProtection="0"/>
    <xf numFmtId="0" fontId="84" fillId="0" borderId="0"/>
    <xf numFmtId="0" fontId="39" fillId="9" borderId="0" applyNumberFormat="0" applyBorder="0" applyAlignment="0" applyProtection="0">
      <alignment vertical="center"/>
    </xf>
    <xf numFmtId="4" fontId="10" fillId="0" borderId="0" applyFont="0" applyFill="0" applyBorder="0" applyAlignment="0" applyProtection="0"/>
    <xf numFmtId="0" fontId="10" fillId="0" borderId="0"/>
    <xf numFmtId="0" fontId="89" fillId="0" borderId="24">
      <alignment horizontal="center"/>
    </xf>
    <xf numFmtId="0" fontId="57" fillId="14" borderId="0" applyNumberFormat="0" applyBorder="0" applyAlignment="0" applyProtection="0">
      <alignment vertical="center"/>
    </xf>
    <xf numFmtId="0" fontId="10" fillId="0" borderId="0"/>
    <xf numFmtId="3" fontId="40" fillId="0" borderId="0" applyFont="0" applyFill="0" applyBorder="0" applyAlignment="0" applyProtection="0"/>
    <xf numFmtId="0" fontId="10" fillId="0" borderId="0"/>
    <xf numFmtId="3" fontId="10" fillId="0" borderId="0" applyFont="0" applyFill="0" applyBorder="0" applyAlignment="0" applyProtection="0"/>
    <xf numFmtId="0" fontId="10" fillId="0" borderId="0"/>
    <xf numFmtId="3" fontId="40" fillId="0" borderId="0" applyFont="0" applyFill="0" applyBorder="0" applyAlignment="0" applyProtection="0"/>
    <xf numFmtId="0" fontId="10" fillId="0" borderId="0"/>
    <xf numFmtId="3" fontId="40" fillId="0" borderId="0" applyFont="0" applyFill="0" applyBorder="0" applyAlignment="0" applyProtection="0"/>
    <xf numFmtId="3" fontId="10" fillId="0" borderId="0" applyFont="0" applyFill="0" applyBorder="0" applyAlignment="0" applyProtection="0"/>
    <xf numFmtId="0" fontId="10" fillId="60" borderId="0" applyNumberFormat="0" applyFont="0" applyBorder="0" applyAlignment="0" applyProtection="0"/>
    <xf numFmtId="0" fontId="40" fillId="60" borderId="0" applyNumberFormat="0" applyFont="0" applyBorder="0" applyAlignment="0" applyProtection="0"/>
    <xf numFmtId="0" fontId="10" fillId="0" borderId="0">
      <alignment vertical="center"/>
    </xf>
    <xf numFmtId="0" fontId="10" fillId="0" borderId="0">
      <alignment vertical="center"/>
    </xf>
    <xf numFmtId="0" fontId="10" fillId="60" borderId="0" applyNumberFormat="0" applyFont="0" applyBorder="0" applyAlignment="0" applyProtection="0"/>
    <xf numFmtId="3" fontId="131" fillId="0" borderId="0"/>
    <xf numFmtId="0" fontId="87" fillId="45" borderId="9">
      <protection locked="0"/>
    </xf>
    <xf numFmtId="0" fontId="10" fillId="0" borderId="0"/>
    <xf numFmtId="0" fontId="133" fillId="14" borderId="0" applyNumberFormat="0" applyBorder="0" applyAlignment="0" applyProtection="0">
      <alignment vertical="center"/>
    </xf>
    <xf numFmtId="0" fontId="87" fillId="45" borderId="9">
      <protection locked="0"/>
    </xf>
    <xf numFmtId="0" fontId="10" fillId="0" borderId="0"/>
    <xf numFmtId="0" fontId="87" fillId="45" borderId="9">
      <protection locked="0"/>
    </xf>
    <xf numFmtId="0" fontId="135" fillId="0" borderId="0"/>
    <xf numFmtId="0" fontId="87" fillId="45" borderId="9">
      <protection locked="0"/>
    </xf>
    <xf numFmtId="0" fontId="54" fillId="14" borderId="0" applyNumberFormat="0" applyBorder="0" applyAlignment="0" applyProtection="0">
      <alignment vertical="center"/>
    </xf>
    <xf numFmtId="0" fontId="87" fillId="45" borderId="9">
      <protection locked="0"/>
    </xf>
    <xf numFmtId="0" fontId="54" fillId="14" borderId="0" applyNumberFormat="0" applyBorder="0" applyAlignment="0" applyProtection="0">
      <alignment vertical="center"/>
    </xf>
    <xf numFmtId="0" fontId="87" fillId="45" borderId="9">
      <protection locked="0"/>
    </xf>
    <xf numFmtId="0" fontId="10" fillId="0" borderId="0"/>
    <xf numFmtId="0" fontId="110" fillId="9" borderId="0" applyNumberFormat="0" applyBorder="0" applyAlignment="0" applyProtection="0">
      <alignment vertical="center"/>
    </xf>
    <xf numFmtId="0" fontId="48" fillId="3" borderId="0" applyNumberFormat="0" applyBorder="0" applyAlignment="0" applyProtection="0">
      <alignment vertical="center"/>
    </xf>
    <xf numFmtId="0" fontId="87" fillId="45" borderId="9">
      <protection locked="0"/>
    </xf>
    <xf numFmtId="0" fontId="10" fillId="0" borderId="0"/>
    <xf numFmtId="0" fontId="110" fillId="9" borderId="0" applyNumberFormat="0" applyBorder="0" applyAlignment="0" applyProtection="0">
      <alignment vertical="center"/>
    </xf>
    <xf numFmtId="0" fontId="74" fillId="0" borderId="21" applyNumberFormat="0" applyFill="0" applyAlignment="0" applyProtection="0">
      <alignment vertical="center"/>
    </xf>
    <xf numFmtId="0" fontId="87" fillId="45" borderId="9">
      <protection locked="0"/>
    </xf>
    <xf numFmtId="0" fontId="10" fillId="0" borderId="0">
      <alignment vertical="center"/>
    </xf>
    <xf numFmtId="0" fontId="87" fillId="45" borderId="9">
      <protection locked="0"/>
    </xf>
    <xf numFmtId="0" fontId="71" fillId="0" borderId="37" applyNumberFormat="0" applyFill="0" applyAlignment="0" applyProtection="0">
      <alignment vertical="center"/>
    </xf>
    <xf numFmtId="0" fontId="87" fillId="45" borderId="9">
      <protection locked="0"/>
    </xf>
    <xf numFmtId="0" fontId="39" fillId="3" borderId="0" applyNumberFormat="0" applyBorder="0" applyAlignment="0" applyProtection="0">
      <alignment vertical="center"/>
    </xf>
    <xf numFmtId="0" fontId="128" fillId="0" borderId="33" applyNumberFormat="0" applyFill="0" applyAlignment="0" applyProtection="0">
      <alignment vertical="center"/>
    </xf>
    <xf numFmtId="0" fontId="80" fillId="0" borderId="0" applyNumberFormat="0" applyFill="0" applyBorder="0" applyAlignment="0" applyProtection="0"/>
    <xf numFmtId="0" fontId="128" fillId="0" borderId="33" applyNumberFormat="0" applyFill="0" applyAlignment="0" applyProtection="0">
      <alignment vertical="center"/>
    </xf>
    <xf numFmtId="0" fontId="120" fillId="0" borderId="0" applyNumberFormat="0" applyFill="0" applyBorder="0" applyAlignment="0" applyProtection="0">
      <alignment vertical="center"/>
    </xf>
    <xf numFmtId="0" fontId="138" fillId="0" borderId="0"/>
    <xf numFmtId="0" fontId="110" fillId="9" borderId="0" applyNumberFormat="0" applyBorder="0" applyAlignment="0" applyProtection="0">
      <alignment vertical="center"/>
    </xf>
    <xf numFmtId="192" fontId="10" fillId="0" borderId="0" applyFont="0" applyFill="0" applyBorder="0" applyAlignment="0" applyProtection="0"/>
    <xf numFmtId="0" fontId="48" fillId="3" borderId="0" applyNumberFormat="0" applyBorder="0" applyAlignment="0" applyProtection="0">
      <alignment vertical="center"/>
    </xf>
    <xf numFmtId="178" fontId="10" fillId="0" borderId="0" applyFont="0" applyFill="0" applyBorder="0" applyAlignment="0" applyProtection="0"/>
    <xf numFmtId="0" fontId="48" fillId="3"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alignment vertical="center"/>
    </xf>
    <xf numFmtId="9" fontId="10" fillId="0" borderId="0" applyFont="0" applyFill="0" applyBorder="0" applyAlignment="0" applyProtection="0">
      <alignment vertical="center"/>
    </xf>
    <xf numFmtId="211" fontId="40" fillId="0" borderId="0" applyFont="0" applyFill="0" applyBorder="0" applyAlignment="0" applyProtection="0"/>
    <xf numFmtId="0" fontId="56" fillId="0" borderId="8" applyNumberFormat="0" applyFill="0" applyProtection="0">
      <alignment horizontal="right"/>
    </xf>
    <xf numFmtId="0" fontId="59" fillId="7" borderId="0" applyProtection="0">
      <alignment vertical="center"/>
    </xf>
    <xf numFmtId="0" fontId="112" fillId="0" borderId="13" applyNumberFormat="0" applyFill="0" applyAlignment="0" applyProtection="0">
      <alignment vertical="center"/>
    </xf>
    <xf numFmtId="0" fontId="43" fillId="0" borderId="13" applyNumberFormat="0" applyFill="0" applyAlignment="0" applyProtection="0">
      <alignment vertical="center"/>
    </xf>
    <xf numFmtId="0" fontId="83" fillId="12" borderId="12" applyNumberFormat="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74" fillId="0" borderId="32" applyProtection="0">
      <alignment vertical="center"/>
    </xf>
    <xf numFmtId="0" fontId="21" fillId="0" borderId="0">
      <alignment vertical="center"/>
    </xf>
    <xf numFmtId="0" fontId="70"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0" fillId="0" borderId="0">
      <alignment vertical="center"/>
    </xf>
    <xf numFmtId="0" fontId="70" fillId="0" borderId="14" applyNumberFormat="0" applyFill="0" applyAlignment="0" applyProtection="0">
      <alignment vertical="center"/>
    </xf>
    <xf numFmtId="0" fontId="57" fillId="14" borderId="0" applyNumberFormat="0" applyBorder="0" applyAlignment="0" applyProtection="0">
      <alignment vertical="center"/>
    </xf>
    <xf numFmtId="0" fontId="74" fillId="0" borderId="21" applyNumberFormat="0" applyFill="0" applyAlignment="0" applyProtection="0">
      <alignment vertical="center"/>
    </xf>
    <xf numFmtId="0" fontId="40" fillId="0" borderId="0">
      <alignment vertical="center"/>
    </xf>
    <xf numFmtId="0" fontId="71" fillId="0" borderId="18" applyProtection="0">
      <alignment vertical="center"/>
    </xf>
    <xf numFmtId="0" fontId="63" fillId="0" borderId="17" applyNumberFormat="0" applyFill="0" applyAlignment="0" applyProtection="0">
      <alignment vertical="center"/>
    </xf>
    <xf numFmtId="0" fontId="77" fillId="0" borderId="17" applyNumberFormat="0" applyFill="0" applyAlignment="0" applyProtection="0">
      <alignment vertical="center"/>
    </xf>
    <xf numFmtId="0" fontId="77" fillId="0" borderId="17" applyNumberFormat="0" applyFill="0" applyAlignment="0" applyProtection="0">
      <alignment vertical="center"/>
    </xf>
    <xf numFmtId="0" fontId="39" fillId="3" borderId="0" applyNumberFormat="0" applyBorder="0" applyAlignment="0" applyProtection="0">
      <alignment vertical="center"/>
    </xf>
    <xf numFmtId="0" fontId="77" fillId="0" borderId="17" applyNumberFormat="0" applyFill="0" applyAlignment="0" applyProtection="0">
      <alignment vertical="center"/>
    </xf>
    <xf numFmtId="0" fontId="77" fillId="0" borderId="17" applyNumberFormat="0" applyFill="0" applyAlignment="0" applyProtection="0">
      <alignment vertical="center"/>
    </xf>
    <xf numFmtId="0" fontId="39" fillId="3" borderId="0" applyNumberFormat="0" applyBorder="0" applyAlignment="0" applyProtection="0">
      <alignment vertical="center"/>
    </xf>
    <xf numFmtId="0" fontId="71" fillId="0" borderId="18" applyProtection="0">
      <alignment vertical="center"/>
    </xf>
    <xf numFmtId="0" fontId="71" fillId="0" borderId="37" applyNumberFormat="0" applyFill="0" applyAlignment="0" applyProtection="0">
      <alignment vertical="center"/>
    </xf>
    <xf numFmtId="0" fontId="63" fillId="0" borderId="0" applyNumberFormat="0" applyFill="0" applyBorder="0" applyAlignment="0" applyProtection="0">
      <alignment vertical="center"/>
    </xf>
    <xf numFmtId="43" fontId="10" fillId="0" borderId="0" applyFont="0" applyFill="0" applyBorder="0" applyAlignment="0" applyProtection="0">
      <alignment vertical="center"/>
    </xf>
    <xf numFmtId="0" fontId="48" fillId="3" borderId="0" applyNumberFormat="0" applyBorder="0" applyAlignment="0" applyProtection="0">
      <alignment vertical="center"/>
    </xf>
    <xf numFmtId="0" fontId="7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40" fillId="9" borderId="0" applyNumberFormat="0" applyBorder="0" applyAlignment="0" applyProtection="0">
      <alignment vertical="center"/>
    </xf>
    <xf numFmtId="0" fontId="77" fillId="0" borderId="0" applyNumberFormat="0" applyFill="0" applyBorder="0" applyAlignment="0" applyProtection="0">
      <alignment vertical="center"/>
    </xf>
    <xf numFmtId="43" fontId="40" fillId="0" borderId="0" applyFont="0" applyFill="0" applyBorder="0" applyAlignment="0" applyProtection="0">
      <alignment vertical="center"/>
    </xf>
    <xf numFmtId="0" fontId="71" fillId="0" borderId="0" applyProtection="0">
      <alignment vertical="center"/>
    </xf>
    <xf numFmtId="43" fontId="1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10" fillId="0" borderId="0" applyFont="0" applyFill="0" applyBorder="0" applyAlignment="0" applyProtection="0">
      <alignment vertical="center"/>
    </xf>
    <xf numFmtId="0" fontId="48" fillId="3" borderId="0" applyNumberFormat="0" applyBorder="0" applyAlignment="0" applyProtection="0">
      <alignment vertical="center"/>
    </xf>
    <xf numFmtId="0" fontId="111" fillId="0" borderId="0" applyNumberFormat="0" applyFill="0" applyBorder="0" applyAlignment="0" applyProtection="0">
      <alignment vertical="center"/>
    </xf>
    <xf numFmtId="0" fontId="54" fillId="14" borderId="0" applyNumberFormat="0" applyBorder="0" applyAlignment="0" applyProtection="0">
      <alignment vertical="center"/>
    </xf>
    <xf numFmtId="0" fontId="111" fillId="0" borderId="0" applyNumberFormat="0" applyFill="0" applyBorder="0" applyAlignment="0" applyProtection="0">
      <alignment vertical="center"/>
    </xf>
    <xf numFmtId="0" fontId="54" fillId="14" borderId="0" applyNumberFormat="0" applyBorder="0" applyAlignment="0" applyProtection="0">
      <alignment vertical="center"/>
    </xf>
    <xf numFmtId="0" fontId="80" fillId="0" borderId="0" applyProtection="0">
      <alignment vertical="center"/>
    </xf>
    <xf numFmtId="0" fontId="54" fillId="14" borderId="0" applyNumberFormat="0" applyBorder="0" applyAlignment="0" applyProtection="0">
      <alignment vertical="center"/>
    </xf>
    <xf numFmtId="0" fontId="48" fillId="3" borderId="0" applyNumberFormat="0" applyBorder="0" applyAlignment="0" applyProtection="0">
      <alignment vertical="center"/>
    </xf>
    <xf numFmtId="0" fontId="111" fillId="0" borderId="0" applyNumberFormat="0" applyFill="0" applyBorder="0" applyAlignment="0" applyProtection="0">
      <alignment vertical="center"/>
    </xf>
    <xf numFmtId="0" fontId="48" fillId="3" borderId="0" applyNumberFormat="0" applyBorder="0" applyAlignment="0" applyProtection="0">
      <alignment vertical="center"/>
    </xf>
    <xf numFmtId="0" fontId="80" fillId="0" borderId="0" applyNumberFormat="0" applyFill="0" applyBorder="0" applyAlignment="0" applyProtection="0">
      <alignment vertical="center"/>
    </xf>
    <xf numFmtId="0" fontId="142" fillId="0" borderId="8" applyNumberFormat="0" applyFill="0" applyProtection="0">
      <alignment horizontal="center"/>
    </xf>
    <xf numFmtId="0" fontId="61" fillId="13" borderId="0" applyNumberFormat="0" applyBorder="0" applyAlignment="0" applyProtection="0">
      <alignment vertical="center"/>
    </xf>
    <xf numFmtId="0" fontId="39" fillId="3" borderId="0" applyNumberFormat="0" applyBorder="0" applyAlignment="0" applyProtection="0">
      <alignment vertical="center"/>
    </xf>
    <xf numFmtId="0" fontId="80" fillId="0" borderId="0" applyNumberFormat="0" applyFill="0" applyBorder="0" applyAlignment="0" applyProtection="0"/>
    <xf numFmtId="0" fontId="39" fillId="3" borderId="0" applyNumberFormat="0" applyBorder="0" applyAlignment="0" applyProtection="0">
      <alignment vertical="center"/>
    </xf>
    <xf numFmtId="0" fontId="80" fillId="0" borderId="0" applyNumberFormat="0" applyFill="0" applyBorder="0" applyAlignment="0" applyProtection="0"/>
    <xf numFmtId="0" fontId="80" fillId="0" borderId="0" applyNumberFormat="0" applyFill="0" applyBorder="0" applyAlignment="0" applyProtection="0"/>
    <xf numFmtId="0" fontId="143" fillId="0" borderId="11" applyNumberFormat="0" applyFill="0" applyProtection="0">
      <alignment horizontal="center"/>
    </xf>
    <xf numFmtId="0" fontId="39" fillId="3" borderId="0" applyNumberFormat="0" applyBorder="0" applyAlignment="0" applyProtection="0">
      <alignment vertical="center"/>
    </xf>
    <xf numFmtId="0" fontId="48" fillId="3" borderId="0" applyNumberFormat="0" applyBorder="0" applyAlignment="0" applyProtection="0">
      <alignment vertical="center"/>
    </xf>
    <xf numFmtId="0" fontId="10" fillId="0" borderId="0" applyFont="0" applyFill="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59" fillId="7" borderId="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50" fillId="41" borderId="0" applyNumberFormat="0" applyBorder="0" applyAlignment="0" applyProtection="0">
      <alignment vertical="center"/>
    </xf>
    <xf numFmtId="0" fontId="39" fillId="3" borderId="0" applyNumberFormat="0" applyBorder="0" applyAlignment="0" applyProtection="0">
      <alignment vertical="center"/>
    </xf>
    <xf numFmtId="0" fontId="110" fillId="9" borderId="0" applyNumberFormat="0" applyBorder="0" applyAlignment="0" applyProtection="0">
      <alignment vertical="center"/>
    </xf>
    <xf numFmtId="0" fontId="39" fillId="3" borderId="0" applyNumberFormat="0" applyBorder="0" applyAlignment="0" applyProtection="0">
      <alignment vertical="center"/>
    </xf>
    <xf numFmtId="0" fontId="84" fillId="0" borderId="0"/>
    <xf numFmtId="0" fontId="10" fillId="0" borderId="0">
      <alignment vertical="center"/>
    </xf>
    <xf numFmtId="210" fontId="10" fillId="0" borderId="0" applyFont="0" applyFill="0" applyBorder="0" applyAlignment="0" applyProtection="0"/>
    <xf numFmtId="0" fontId="59" fillId="7" borderId="0" applyProtection="0">
      <alignment vertical="center"/>
    </xf>
    <xf numFmtId="0" fontId="110"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39" fillId="9"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10" fillId="34" borderId="19" applyNumberFormat="0" applyFont="0" applyAlignment="0" applyProtection="0">
      <alignment vertical="center"/>
    </xf>
    <xf numFmtId="0" fontId="54" fillId="14" borderId="0" applyNumberFormat="0" applyBorder="0" applyAlignment="0" applyProtection="0">
      <alignment vertical="center"/>
    </xf>
    <xf numFmtId="0" fontId="48"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83" fillId="12" borderId="12" applyNumberFormat="0" applyAlignment="0" applyProtection="0">
      <alignment vertical="center"/>
    </xf>
    <xf numFmtId="0" fontId="10"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59" fillId="7" borderId="0" applyProtection="0">
      <alignment vertical="center"/>
    </xf>
    <xf numFmtId="0" fontId="79" fillId="3" borderId="0" applyNumberFormat="0" applyBorder="0" applyAlignment="0" applyProtection="0">
      <alignment vertical="center"/>
    </xf>
    <xf numFmtId="0" fontId="114" fillId="3" borderId="0" applyNumberFormat="0" applyBorder="0" applyAlignment="0" applyProtection="0"/>
    <xf numFmtId="0" fontId="46" fillId="0" borderId="0"/>
    <xf numFmtId="0" fontId="120" fillId="0" borderId="0" applyProtection="0">
      <alignment vertical="center"/>
    </xf>
    <xf numFmtId="0" fontId="53" fillId="3" borderId="0" applyNumberFormat="0" applyBorder="0" applyAlignment="0" applyProtection="0">
      <alignment vertical="center"/>
    </xf>
    <xf numFmtId="0" fontId="39" fillId="3" borderId="0" applyNumberFormat="0" applyBorder="0" applyAlignment="0" applyProtection="0">
      <alignment vertical="center"/>
    </xf>
    <xf numFmtId="0" fontId="141" fillId="3" borderId="0" applyNumberFormat="0" applyBorder="0" applyAlignment="0" applyProtection="0"/>
    <xf numFmtId="0" fontId="57" fillId="14" borderId="0" applyNumberFormat="0" applyBorder="0" applyAlignment="0" applyProtection="0">
      <alignment vertical="center"/>
    </xf>
    <xf numFmtId="0" fontId="140" fillId="9" borderId="0" applyNumberFormat="0" applyBorder="0" applyAlignment="0" applyProtection="0">
      <alignment vertical="center"/>
    </xf>
    <xf numFmtId="0" fontId="114" fillId="3" borderId="0" applyNumberFormat="0" applyBorder="0" applyAlignment="0" applyProtection="0"/>
    <xf numFmtId="0" fontId="133" fillId="14" borderId="0" applyNumberFormat="0" applyBorder="0" applyAlignment="0" applyProtection="0">
      <alignment vertical="center"/>
    </xf>
    <xf numFmtId="0" fontId="114" fillId="3" borderId="0" applyNumberFormat="0" applyBorder="0" applyAlignment="0" applyProtection="0"/>
    <xf numFmtId="0" fontId="42" fillId="6" borderId="12" applyNumberFormat="0" applyAlignment="0" applyProtection="0">
      <alignment vertical="center"/>
    </xf>
    <xf numFmtId="0" fontId="140" fillId="9" borderId="0" applyNumberFormat="0" applyBorder="0" applyAlignment="0" applyProtection="0">
      <alignment vertical="center"/>
    </xf>
    <xf numFmtId="0" fontId="140" fillId="9" borderId="0" applyNumberFormat="0" applyBorder="0" applyAlignment="0" applyProtection="0">
      <alignment vertical="center"/>
    </xf>
    <xf numFmtId="0" fontId="140" fillId="9" borderId="0" applyNumberFormat="0" applyBorder="0" applyAlignment="0" applyProtection="0">
      <alignment vertical="center"/>
    </xf>
    <xf numFmtId="0" fontId="140" fillId="9" borderId="0" applyNumberFormat="0" applyBorder="0" applyAlignment="0" applyProtection="0">
      <alignment vertical="center"/>
    </xf>
    <xf numFmtId="0" fontId="110"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0" fillId="0" borderId="0">
      <alignment vertical="center"/>
    </xf>
    <xf numFmtId="0" fontId="39" fillId="9" borderId="0" applyNumberFormat="0" applyBorder="0" applyAlignment="0" applyProtection="0">
      <alignment vertical="center"/>
    </xf>
    <xf numFmtId="0" fontId="48" fillId="3" borderId="0" applyNumberFormat="0" applyBorder="0" applyAlignment="0" applyProtection="0">
      <alignment vertical="center"/>
    </xf>
    <xf numFmtId="0" fontId="10" fillId="0" borderId="0">
      <alignment vertical="center"/>
    </xf>
    <xf numFmtId="0" fontId="48" fillId="3"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10" fillId="0" borderId="0">
      <alignment vertical="center"/>
    </xf>
    <xf numFmtId="0" fontId="39" fillId="3" borderId="0" applyNumberFormat="0" applyBorder="0" applyAlignment="0" applyProtection="0">
      <alignment vertical="center"/>
    </xf>
    <xf numFmtId="0" fontId="79"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0"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0" fillId="0" borderId="0" applyNumberFormat="0" applyFill="0" applyBorder="0" applyAlignment="0" applyProtection="0"/>
    <xf numFmtId="0" fontId="114" fillId="3" borderId="0" applyNumberFormat="0" applyBorder="0" applyAlignment="0" applyProtection="0"/>
    <xf numFmtId="0" fontId="57" fillId="14" borderId="0" applyNumberFormat="0" applyBorder="0" applyAlignment="0" applyProtection="0">
      <alignment vertical="center"/>
    </xf>
    <xf numFmtId="0" fontId="39" fillId="9" borderId="0" applyNumberFormat="0" applyBorder="0" applyAlignment="0" applyProtection="0">
      <alignment vertical="center"/>
    </xf>
    <xf numFmtId="0" fontId="57" fillId="14" borderId="0" applyNumberFormat="0" applyBorder="0" applyAlignment="0" applyProtection="0">
      <alignment vertical="center"/>
    </xf>
    <xf numFmtId="0" fontId="39"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57" fillId="13" borderId="0" applyNumberFormat="0" applyBorder="0" applyAlignment="0" applyProtection="0">
      <alignment vertical="center"/>
    </xf>
    <xf numFmtId="0" fontId="48" fillId="3"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76" fillId="0" borderId="22" applyNumberFormat="0" applyFill="0" applyAlignment="0" applyProtection="0">
      <alignment vertical="center"/>
    </xf>
    <xf numFmtId="0" fontId="39" fillId="3" borderId="0" applyNumberFormat="0" applyBorder="0" applyAlignment="0" applyProtection="0">
      <alignment vertical="center"/>
    </xf>
    <xf numFmtId="0" fontId="84"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76" fillId="0" borderId="22" applyProtection="0">
      <alignment vertical="center"/>
    </xf>
    <xf numFmtId="0" fontId="39"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39" fillId="3" borderId="0" applyNumberFormat="0" applyBorder="0" applyAlignment="0" applyProtection="0">
      <alignment vertical="center"/>
    </xf>
    <xf numFmtId="0" fontId="61" fillId="14" borderId="0" applyNumberFormat="0" applyBorder="0" applyAlignment="0" applyProtection="0"/>
    <xf numFmtId="0" fontId="83" fillId="12" borderId="12" applyNumberFormat="0" applyAlignment="0" applyProtection="0">
      <alignment vertical="center"/>
    </xf>
    <xf numFmtId="0" fontId="51" fillId="12" borderId="12" applyNumberFormat="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76" fillId="0" borderId="22" applyNumberFormat="0" applyFill="0" applyAlignment="0" applyProtection="0">
      <alignment vertical="center"/>
    </xf>
    <xf numFmtId="0" fontId="39" fillId="3" borderId="0" applyNumberFormat="0" applyBorder="0" applyAlignment="0" applyProtection="0">
      <alignment vertical="center"/>
    </xf>
    <xf numFmtId="0" fontId="107" fillId="0" borderId="22" applyNumberFormat="0" applyFill="0" applyAlignment="0" applyProtection="0">
      <alignment vertical="center"/>
    </xf>
    <xf numFmtId="0" fontId="48" fillId="3" borderId="0" applyNumberFormat="0" applyBorder="0" applyAlignment="0" applyProtection="0">
      <alignment vertical="center"/>
    </xf>
    <xf numFmtId="0" fontId="41" fillId="10" borderId="0" applyNumberFormat="0" applyBorder="0" applyAlignment="0" applyProtection="0">
      <alignment vertical="center"/>
    </xf>
    <xf numFmtId="0" fontId="48" fillId="3"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10" fillId="0" borderId="0"/>
    <xf numFmtId="0" fontId="115" fillId="1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08" fillId="0" borderId="0"/>
    <xf numFmtId="0" fontId="48" fillId="3" borderId="0" applyNumberFormat="0" applyBorder="0" applyAlignment="0" applyProtection="0">
      <alignment vertical="center"/>
    </xf>
    <xf numFmtId="0" fontId="108" fillId="0" borderId="0"/>
    <xf numFmtId="0" fontId="48" fillId="3" borderId="0" applyNumberFormat="0" applyBorder="0" applyAlignment="0" applyProtection="0">
      <alignment vertical="center"/>
    </xf>
    <xf numFmtId="0" fontId="57" fillId="13" borderId="0" applyNumberFormat="0" applyBorder="0" applyAlignment="0" applyProtection="0">
      <alignment vertical="center"/>
    </xf>
    <xf numFmtId="0" fontId="108" fillId="0" borderId="0"/>
    <xf numFmtId="0" fontId="48" fillId="3" borderId="0" applyNumberFormat="0" applyBorder="0" applyAlignment="0" applyProtection="0">
      <alignment vertical="center"/>
    </xf>
    <xf numFmtId="0" fontId="144" fillId="12" borderId="20" applyNumberFormat="0" applyAlignment="0" applyProtection="0">
      <alignment vertical="center"/>
    </xf>
    <xf numFmtId="0" fontId="39" fillId="3" borderId="0" applyNumberFormat="0" applyBorder="0" applyAlignment="0" applyProtection="0">
      <alignment vertical="center"/>
    </xf>
    <xf numFmtId="0" fontId="57" fillId="14" borderId="0" applyNumberFormat="0" applyBorder="0" applyAlignment="0" applyProtection="0">
      <alignment vertical="center"/>
    </xf>
    <xf numFmtId="0" fontId="39" fillId="9" borderId="0" applyNumberFormat="0" applyBorder="0" applyAlignment="0" applyProtection="0">
      <alignment vertical="center"/>
    </xf>
    <xf numFmtId="0" fontId="10" fillId="0" borderId="0">
      <alignment vertical="center"/>
    </xf>
    <xf numFmtId="0" fontId="57" fillId="14" borderId="0" applyNumberFormat="0" applyBorder="0" applyAlignment="0" applyProtection="0">
      <alignment vertical="center"/>
    </xf>
    <xf numFmtId="0" fontId="39" fillId="9" borderId="0" applyNumberFormat="0" applyBorder="0" applyAlignment="0" applyProtection="0">
      <alignment vertical="center"/>
    </xf>
    <xf numFmtId="0" fontId="48" fillId="3" borderId="0" applyNumberFormat="0" applyBorder="0" applyAlignment="0" applyProtection="0">
      <alignment vertical="center"/>
    </xf>
    <xf numFmtId="0" fontId="84" fillId="0" borderId="0"/>
    <xf numFmtId="0" fontId="54" fillId="14"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8" fillId="3" borderId="0" applyNumberFormat="0" applyBorder="0" applyAlignment="0" applyProtection="0">
      <alignment vertical="center"/>
    </xf>
    <xf numFmtId="0" fontId="57" fillId="1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0" fillId="0" borderId="0"/>
    <xf numFmtId="0" fontId="48" fillId="3" borderId="0" applyNumberFormat="0" applyBorder="0" applyAlignment="0" applyProtection="0">
      <alignment vertical="center"/>
    </xf>
    <xf numFmtId="0" fontId="54" fillId="14" borderId="0" applyNumberFormat="0" applyBorder="0" applyAlignment="0" applyProtection="0">
      <alignment vertical="center"/>
    </xf>
    <xf numFmtId="199" fontId="10" fillId="0" borderId="0" applyFont="0" applyFill="0" applyBorder="0" applyAlignment="0" applyProtection="0"/>
    <xf numFmtId="0" fontId="39" fillId="3" borderId="0" applyNumberFormat="0" applyBorder="0" applyAlignment="0" applyProtection="0">
      <alignment vertical="center"/>
    </xf>
    <xf numFmtId="0" fontId="61" fillId="13" borderId="0" applyNumberFormat="0" applyBorder="0" applyAlignment="0" applyProtection="0">
      <alignment vertical="center"/>
    </xf>
    <xf numFmtId="0" fontId="54" fillId="14" borderId="0" applyNumberFormat="0" applyBorder="0" applyAlignment="0" applyProtection="0">
      <alignment vertical="center"/>
    </xf>
    <xf numFmtId="199" fontId="10" fillId="0" borderId="0" applyFont="0" applyFill="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0" fillId="0" borderId="0">
      <alignment vertical="center"/>
    </xf>
    <xf numFmtId="0" fontId="39" fillId="3" borderId="0" applyNumberFormat="0" applyBorder="0" applyAlignment="0" applyProtection="0">
      <alignment vertical="center"/>
    </xf>
    <xf numFmtId="0" fontId="83" fillId="12" borderId="12" applyNumberFormat="0" applyAlignment="0" applyProtection="0">
      <alignment vertical="center"/>
    </xf>
    <xf numFmtId="0" fontId="79" fillId="9" borderId="0" applyNumberFormat="0" applyBorder="0" applyAlignment="0" applyProtection="0">
      <alignment vertical="center"/>
    </xf>
    <xf numFmtId="0" fontId="48" fillId="3" borderId="0" applyNumberFormat="0" applyBorder="0" applyAlignment="0" applyProtection="0">
      <alignment vertical="center"/>
    </xf>
    <xf numFmtId="0" fontId="57" fillId="14"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0" fillId="0" borderId="0">
      <alignment vertical="center"/>
    </xf>
    <xf numFmtId="0" fontId="61" fillId="13" borderId="0" applyNumberFormat="0" applyBorder="0" applyAlignment="0" applyProtection="0">
      <alignment vertical="center"/>
    </xf>
    <xf numFmtId="0" fontId="84" fillId="0" borderId="0"/>
    <xf numFmtId="0" fontId="10" fillId="0" borderId="0">
      <alignment vertical="center"/>
    </xf>
    <xf numFmtId="0" fontId="134" fillId="0" borderId="0"/>
    <xf numFmtId="0" fontId="134" fillId="0" borderId="0"/>
    <xf numFmtId="0" fontId="10" fillId="0" borderId="0">
      <alignment vertical="center"/>
    </xf>
    <xf numFmtId="0" fontId="40" fillId="0" borderId="0">
      <alignment vertical="center"/>
    </xf>
    <xf numFmtId="0" fontId="10" fillId="0" borderId="0"/>
    <xf numFmtId="0" fontId="10" fillId="0" borderId="0"/>
    <xf numFmtId="0" fontId="10" fillId="0" borderId="0"/>
    <xf numFmtId="0" fontId="57" fillId="13" borderId="0" applyNumberFormat="0" applyBorder="0" applyAlignment="0" applyProtection="0">
      <alignment vertical="center"/>
    </xf>
    <xf numFmtId="0" fontId="10" fillId="0" borderId="0">
      <alignment vertical="center"/>
    </xf>
    <xf numFmtId="0" fontId="10" fillId="0" borderId="0"/>
    <xf numFmtId="0" fontId="10" fillId="0" borderId="0"/>
    <xf numFmtId="0" fontId="57" fillId="1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84" fillId="0" borderId="0"/>
    <xf numFmtId="0" fontId="10" fillId="0" borderId="0">
      <alignment vertical="center"/>
    </xf>
    <xf numFmtId="0" fontId="84" fillId="0" borderId="0"/>
    <xf numFmtId="0" fontId="59"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4" fillId="43" borderId="3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4" borderId="19" applyNumberFormat="0" applyFont="0" applyAlignment="0" applyProtection="0">
      <alignment vertical="center"/>
    </xf>
    <xf numFmtId="0" fontId="0" fillId="0" borderId="0">
      <alignment vertical="center"/>
    </xf>
    <xf numFmtId="0" fontId="10" fillId="0" borderId="0">
      <alignment vertical="center"/>
    </xf>
    <xf numFmtId="0" fontId="106" fillId="43" borderId="31"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xf numFmtId="0" fontId="86" fillId="15" borderId="0" applyNumberFormat="0" applyBorder="0" applyAlignment="0" applyProtection="0">
      <alignment vertical="center"/>
    </xf>
    <xf numFmtId="0" fontId="10" fillId="0" borderId="0">
      <alignment vertical="center"/>
    </xf>
    <xf numFmtId="0" fontId="10" fillId="34" borderId="19" applyNumberFormat="0" applyFont="0" applyAlignment="0" applyProtection="0">
      <alignment vertical="center"/>
    </xf>
    <xf numFmtId="0" fontId="134" fillId="0" borderId="0"/>
    <xf numFmtId="0" fontId="10" fillId="0" borderId="0">
      <alignment vertical="center"/>
    </xf>
    <xf numFmtId="0" fontId="106" fillId="43" borderId="31" applyNumberFormat="0" applyAlignment="0" applyProtection="0">
      <alignment vertical="center"/>
    </xf>
    <xf numFmtId="0" fontId="10" fillId="0" borderId="0">
      <alignment vertical="center"/>
    </xf>
    <xf numFmtId="0" fontId="10" fillId="0" borderId="0">
      <alignment vertical="center"/>
    </xf>
    <xf numFmtId="0" fontId="134" fillId="0" borderId="0"/>
    <xf numFmtId="0" fontId="58" fillId="13" borderId="0" applyNumberFormat="0" applyBorder="0" applyAlignment="0" applyProtection="0">
      <alignment vertical="center"/>
    </xf>
    <xf numFmtId="0" fontId="134" fillId="0" borderId="0"/>
    <xf numFmtId="0" fontId="10" fillId="0" borderId="0">
      <alignment vertical="center"/>
    </xf>
    <xf numFmtId="0" fontId="10" fillId="0" borderId="0">
      <alignment vertical="center"/>
    </xf>
    <xf numFmtId="0" fontId="104" fillId="43" borderId="31" applyNumberFormat="0" applyAlignment="0" applyProtection="0">
      <alignment vertical="center"/>
    </xf>
    <xf numFmtId="0" fontId="4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40" fillId="0" borderId="0"/>
    <xf numFmtId="0" fontId="41" fillId="44" borderId="0" applyNumberFormat="0" applyBorder="0" applyAlignment="0" applyProtection="0">
      <alignment vertical="center"/>
    </xf>
    <xf numFmtId="0" fontId="40" fillId="0" borderId="0"/>
    <xf numFmtId="0" fontId="41" fillId="66" borderId="0" applyNumberFormat="0" applyBorder="0" applyAlignment="0" applyProtection="0">
      <alignment vertical="center"/>
    </xf>
    <xf numFmtId="0" fontId="40" fillId="0" borderId="0"/>
    <xf numFmtId="0" fontId="10" fillId="0" borderId="0">
      <alignment vertical="center"/>
    </xf>
    <xf numFmtId="0" fontId="40" fillId="0" borderId="0"/>
    <xf numFmtId="0" fontId="40" fillId="0" borderId="0">
      <alignment vertical="center"/>
    </xf>
    <xf numFmtId="0" fontId="40" fillId="0" borderId="0" applyProtection="0"/>
    <xf numFmtId="0" fontId="57" fillId="14" borderId="0" applyNumberFormat="0" applyBorder="0" applyAlignment="0" applyProtection="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15" fillId="13" borderId="0" applyNumberFormat="0" applyBorder="0" applyAlignment="0" applyProtection="0">
      <alignment vertical="center"/>
    </xf>
    <xf numFmtId="0" fontId="40" fillId="0" borderId="0">
      <alignment vertical="center"/>
    </xf>
    <xf numFmtId="0" fontId="40"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applyProtection="0"/>
    <xf numFmtId="0" fontId="40" fillId="0" borderId="0" applyProtection="0"/>
    <xf numFmtId="0" fontId="10" fillId="0" borderId="0"/>
    <xf numFmtId="0" fontId="144" fillId="12" borderId="20"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42" fillId="6" borderId="12" applyProtection="0">
      <alignment vertical="center"/>
    </xf>
    <xf numFmtId="0" fontId="40" fillId="0" borderId="0">
      <alignment vertical="center"/>
    </xf>
    <xf numFmtId="0" fontId="42" fillId="6" borderId="12" applyNumberFormat="0" applyAlignment="0" applyProtection="0">
      <alignment vertical="center"/>
    </xf>
    <xf numFmtId="0" fontId="40" fillId="0" borderId="0">
      <alignment vertical="center"/>
    </xf>
    <xf numFmtId="0" fontId="42" fillId="6" borderId="12" applyNumberFormat="0" applyAlignment="0" applyProtection="0">
      <alignment vertical="center"/>
    </xf>
    <xf numFmtId="0" fontId="40" fillId="0" borderId="0"/>
    <xf numFmtId="0" fontId="133" fillId="14" borderId="0" applyNumberFormat="0" applyBorder="0" applyAlignment="0" applyProtection="0">
      <alignment vertical="center"/>
    </xf>
    <xf numFmtId="0" fontId="4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3" fillId="8" borderId="20" applyNumberFormat="0" applyAlignment="0" applyProtection="0">
      <alignment vertical="center"/>
    </xf>
    <xf numFmtId="0" fontId="10" fillId="0" borderId="0"/>
    <xf numFmtId="0" fontId="10" fillId="0" borderId="0"/>
    <xf numFmtId="0" fontId="57" fillId="14" borderId="0" applyNumberFormat="0" applyBorder="0" applyAlignment="0" applyProtection="0">
      <alignment vertical="center"/>
    </xf>
    <xf numFmtId="0" fontId="10" fillId="0" borderId="0"/>
    <xf numFmtId="0" fontId="57" fillId="14" borderId="0" applyNumberFormat="0" applyBorder="0" applyAlignment="0" applyProtection="0">
      <alignment vertical="center"/>
    </xf>
    <xf numFmtId="0" fontId="10" fillId="0" borderId="0"/>
    <xf numFmtId="0" fontId="10" fillId="0" borderId="0"/>
    <xf numFmtId="0" fontId="41" fillId="6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57" fillId="1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54" fillId="14" borderId="0" applyNumberFormat="0" applyBorder="0" applyAlignment="0" applyProtection="0">
      <alignment vertical="center"/>
    </xf>
    <xf numFmtId="0" fontId="10" fillId="0" borderId="0"/>
    <xf numFmtId="0" fontId="54" fillId="14" borderId="0" applyNumberFormat="0" applyBorder="0" applyAlignment="0" applyProtection="0">
      <alignment vertical="center"/>
    </xf>
    <xf numFmtId="0" fontId="10" fillId="0" borderId="0"/>
    <xf numFmtId="0" fontId="10" fillId="0" borderId="0"/>
    <xf numFmtId="0" fontId="10" fillId="0" borderId="0"/>
    <xf numFmtId="0" fontId="61" fillId="14" borderId="0" applyNumberFormat="0" applyBorder="0" applyAlignment="0" applyProtection="0"/>
    <xf numFmtId="0" fontId="10" fillId="0" borderId="0"/>
    <xf numFmtId="0" fontId="106" fillId="43" borderId="31" applyProtection="0">
      <alignment vertical="center"/>
    </xf>
    <xf numFmtId="0" fontId="41" fillId="19" borderId="0" applyNumberFormat="0" applyBorder="0" applyAlignment="0" applyProtection="0">
      <alignment vertical="center"/>
    </xf>
    <xf numFmtId="0" fontId="10" fillId="0" borderId="0"/>
    <xf numFmtId="0" fontId="145" fillId="6" borderId="12" applyNumberFormat="0" applyAlignment="0" applyProtection="0">
      <alignment vertical="center"/>
    </xf>
    <xf numFmtId="0" fontId="10" fillId="0" borderId="0"/>
    <xf numFmtId="41" fontId="10" fillId="0" borderId="0" applyFont="0" applyFill="0" applyBorder="0" applyAlignment="0" applyProtection="0">
      <alignment vertical="center"/>
    </xf>
    <xf numFmtId="0" fontId="10" fillId="0" borderId="0"/>
    <xf numFmtId="0" fontId="10" fillId="0" borderId="0"/>
    <xf numFmtId="0" fontId="10" fillId="0" borderId="0"/>
    <xf numFmtId="0" fontId="40" fillId="0" borderId="0">
      <alignment vertical="center"/>
    </xf>
    <xf numFmtId="0" fontId="10" fillId="0" borderId="0">
      <alignment vertical="center"/>
    </xf>
    <xf numFmtId="0" fontId="0" fillId="0" borderId="0"/>
    <xf numFmtId="0" fontId="10" fillId="0" borderId="0">
      <alignment vertical="center"/>
    </xf>
    <xf numFmtId="0" fontId="68" fillId="31" borderId="0" applyNumberFormat="0" applyBorder="0" applyAlignment="0" applyProtection="0"/>
    <xf numFmtId="0" fontId="10" fillId="0" borderId="0"/>
    <xf numFmtId="0" fontId="0" fillId="0" borderId="0"/>
    <xf numFmtId="0" fontId="68" fillId="31" borderId="0" applyNumberFormat="0" applyBorder="0" applyAlignment="0" applyProtection="0"/>
    <xf numFmtId="0" fontId="10" fillId="0" borderId="0">
      <alignment vertical="center"/>
    </xf>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40" fillId="0" borderId="0">
      <alignment vertical="center"/>
    </xf>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57" fillId="14" borderId="0" applyNumberFormat="0" applyBorder="0" applyAlignment="0" applyProtection="0">
      <alignment vertical="center"/>
    </xf>
    <xf numFmtId="201" fontId="10" fillId="0" borderId="0" applyFont="0" applyFill="0" applyBorder="0" applyAlignment="0" applyProtection="0"/>
    <xf numFmtId="0" fontId="10" fillId="0" borderId="0"/>
    <xf numFmtId="0" fontId="10" fillId="0" borderId="0"/>
    <xf numFmtId="0" fontId="10" fillId="0" borderId="0"/>
    <xf numFmtId="0" fontId="10" fillId="0" borderId="0">
      <alignment vertical="center"/>
    </xf>
    <xf numFmtId="0" fontId="10" fillId="0" borderId="0">
      <alignment vertical="center"/>
    </xf>
    <xf numFmtId="0" fontId="84" fillId="0" borderId="0"/>
    <xf numFmtId="0" fontId="10" fillId="0" borderId="0">
      <alignment vertical="center"/>
    </xf>
    <xf numFmtId="0" fontId="10" fillId="0" borderId="0">
      <alignment vertical="center"/>
    </xf>
    <xf numFmtId="0" fontId="10" fillId="0" borderId="0">
      <alignment vertical="center"/>
    </xf>
    <xf numFmtId="0" fontId="57" fillId="14" borderId="0" applyNumberFormat="0" applyBorder="0" applyAlignment="0" applyProtection="0">
      <alignment vertical="center"/>
    </xf>
    <xf numFmtId="0" fontId="84" fillId="0" borderId="0"/>
    <xf numFmtId="0" fontId="10" fillId="0" borderId="0">
      <alignment vertical="center"/>
    </xf>
    <xf numFmtId="0" fontId="10" fillId="0" borderId="0">
      <alignment vertical="center"/>
    </xf>
    <xf numFmtId="0" fontId="10" fillId="0" borderId="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4" fillId="0" borderId="0"/>
    <xf numFmtId="0" fontId="54" fillId="14" borderId="0" applyNumberFormat="0" applyBorder="0" applyAlignment="0" applyProtection="0">
      <alignment vertical="center"/>
    </xf>
    <xf numFmtId="0" fontId="40" fillId="0" borderId="0">
      <alignment vertical="center"/>
    </xf>
    <xf numFmtId="0" fontId="10" fillId="0" borderId="0">
      <alignment vertical="center"/>
    </xf>
    <xf numFmtId="0" fontId="10" fillId="0" borderId="0">
      <alignment vertical="center"/>
    </xf>
    <xf numFmtId="0" fontId="40" fillId="0" borderId="0">
      <alignment vertical="center"/>
    </xf>
    <xf numFmtId="0" fontId="10" fillId="0" borderId="0">
      <alignment vertical="center"/>
    </xf>
    <xf numFmtId="0" fontId="40" fillId="0" borderId="0"/>
    <xf numFmtId="0" fontId="8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4"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57" fillId="13"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43" fontId="40" fillId="0" borderId="0" applyFont="0" applyFill="0" applyBorder="0" applyAlignment="0" applyProtection="0">
      <alignment vertical="center"/>
    </xf>
    <xf numFmtId="0" fontId="84" fillId="0" borderId="0"/>
    <xf numFmtId="0" fontId="134" fillId="0" borderId="0"/>
    <xf numFmtId="0" fontId="115" fillId="1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57" fillId="14" borderId="0" applyNumberFormat="0" applyBorder="0" applyAlignment="0" applyProtection="0">
      <alignment vertical="center"/>
    </xf>
    <xf numFmtId="0" fontId="10" fillId="0" borderId="0"/>
    <xf numFmtId="0" fontId="10" fillId="0" borderId="0"/>
    <xf numFmtId="0" fontId="54" fillId="14" borderId="0" applyNumberFormat="0" applyBorder="0" applyAlignment="0" applyProtection="0">
      <alignment vertical="center"/>
    </xf>
    <xf numFmtId="0" fontId="10" fillId="0" borderId="0"/>
    <xf numFmtId="41" fontId="40" fillId="0" borderId="0" applyFont="0" applyFill="0" applyBorder="0" applyAlignment="0" applyProtection="0"/>
    <xf numFmtId="0" fontId="10" fillId="0" borderId="0"/>
    <xf numFmtId="0" fontId="10" fillId="0" borderId="0"/>
    <xf numFmtId="0" fontId="10" fillId="0" borderId="0"/>
    <xf numFmtId="0" fontId="134" fillId="0" borderId="0"/>
    <xf numFmtId="0" fontId="134" fillId="0" borderId="0"/>
    <xf numFmtId="0" fontId="134" fillId="0" borderId="0"/>
    <xf numFmtId="0" fontId="54" fillId="14" borderId="0" applyNumberFormat="0" applyBorder="0" applyAlignment="0" applyProtection="0">
      <alignment vertical="center"/>
    </xf>
    <xf numFmtId="0" fontId="10" fillId="0" borderId="0"/>
    <xf numFmtId="0" fontId="54" fillId="1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34" fillId="0" borderId="0"/>
    <xf numFmtId="0" fontId="134" fillId="0" borderId="0"/>
    <xf numFmtId="0" fontId="40" fillId="0" borderId="0">
      <alignment vertical="center"/>
    </xf>
    <xf numFmtId="0" fontId="40" fillId="0" borderId="0">
      <alignment vertical="center"/>
    </xf>
    <xf numFmtId="0" fontId="56" fillId="0" borderId="0"/>
    <xf numFmtId="0" fontId="57" fillId="14" borderId="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8" fillId="59" borderId="0" applyNumberFormat="0" applyBorder="0" applyAlignment="0" applyProtection="0"/>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73" fillId="12" borderId="20" applyNumberFormat="0" applyAlignment="0" applyProtection="0">
      <alignment vertical="center"/>
    </xf>
    <xf numFmtId="0" fontId="115" fillId="13" borderId="0" applyNumberFormat="0" applyBorder="0" applyAlignment="0" applyProtection="0">
      <alignment vertical="center"/>
    </xf>
    <xf numFmtId="0" fontId="115" fillId="13" borderId="0" applyNumberFormat="0" applyBorder="0" applyAlignment="0" applyProtection="0">
      <alignment vertical="center"/>
    </xf>
    <xf numFmtId="0" fontId="61"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115" fillId="13" borderId="0" applyNumberFormat="0" applyBorder="0" applyAlignment="0" applyProtection="0">
      <alignment vertical="center"/>
    </xf>
    <xf numFmtId="0" fontId="115" fillId="13" borderId="0" applyNumberFormat="0" applyBorder="0" applyAlignment="0" applyProtection="0">
      <alignment vertical="center"/>
    </xf>
    <xf numFmtId="0" fontId="54" fillId="14" borderId="0" applyNumberFormat="0" applyBorder="0" applyAlignment="0" applyProtection="0">
      <alignment vertical="center"/>
    </xf>
    <xf numFmtId="0" fontId="115" fillId="13" borderId="0" applyNumberFormat="0" applyBorder="0" applyAlignment="0" applyProtection="0">
      <alignment vertical="center"/>
    </xf>
    <xf numFmtId="0" fontId="115" fillId="13" borderId="0" applyNumberFormat="0" applyBorder="0" applyAlignment="0" applyProtection="0">
      <alignment vertical="center"/>
    </xf>
    <xf numFmtId="0" fontId="57" fillId="13" borderId="0" applyNumberFormat="0" applyBorder="0" applyAlignment="0" applyProtection="0">
      <alignment vertical="center"/>
    </xf>
    <xf numFmtId="0" fontId="76" fillId="0" borderId="22" applyNumberFormat="0" applyFill="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7" fillId="0" borderId="22"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Protection="0">
      <alignment vertical="center"/>
    </xf>
    <xf numFmtId="0" fontId="57" fillId="14" borderId="0" applyNumberFormat="0" applyBorder="0" applyAlignment="0" applyProtection="0">
      <alignment vertical="center"/>
    </xf>
    <xf numFmtId="0" fontId="41" fillId="7" borderId="0" applyNumberFormat="0" applyBorder="0" applyAlignment="0" applyProtection="0">
      <alignment vertical="center"/>
    </xf>
    <xf numFmtId="0" fontId="57" fillId="14" borderId="0" applyNumberFormat="0" applyBorder="0" applyAlignment="0" applyProtection="0">
      <alignment vertical="center"/>
    </xf>
    <xf numFmtId="0" fontId="58" fillId="13" borderId="0" applyNumberFormat="0" applyBorder="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1" fillId="14" borderId="0" applyNumberFormat="0" applyBorder="0" applyAlignment="0" applyProtection="0"/>
    <xf numFmtId="0" fontId="115" fillId="14" borderId="0" applyNumberFormat="0" applyBorder="0" applyAlignment="0" applyProtection="0">
      <alignment vertical="center"/>
    </xf>
    <xf numFmtId="0" fontId="115"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33" fillId="14" borderId="0" applyNumberFormat="0" applyBorder="0" applyAlignment="0" applyProtection="0">
      <alignment vertical="center"/>
    </xf>
    <xf numFmtId="0" fontId="133" fillId="14" borderId="0" applyNumberFormat="0" applyBorder="0" applyAlignment="0" applyProtection="0">
      <alignment vertical="center"/>
    </xf>
    <xf numFmtId="0" fontId="133" fillId="14" borderId="0" applyNumberFormat="0" applyBorder="0" applyAlignment="0" applyProtection="0">
      <alignment vertical="center"/>
    </xf>
    <xf numFmtId="0" fontId="57" fillId="14" borderId="0" applyNumberFormat="0" applyBorder="0" applyAlignment="0" applyProtection="0">
      <alignment vertical="center"/>
    </xf>
    <xf numFmtId="0" fontId="50" fillId="4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1" fillId="14" borderId="0" applyNumberFormat="0" applyBorder="0" applyAlignment="0" applyProtection="0"/>
    <xf numFmtId="0" fontId="51" fillId="12" borderId="12" applyNumberFormat="0" applyAlignment="0" applyProtection="0">
      <alignment vertical="center"/>
    </xf>
    <xf numFmtId="0" fontId="41" fillId="40" borderId="0" applyProtection="0">
      <alignment vertical="center"/>
    </xf>
    <xf numFmtId="0" fontId="115" fillId="13" borderId="0" applyNumberFormat="0" applyBorder="0" applyAlignment="0" applyProtection="0">
      <alignment vertical="center"/>
    </xf>
    <xf numFmtId="0" fontId="41" fillId="40" borderId="0" applyNumberFormat="0" applyBorder="0" applyAlignment="0" applyProtection="0">
      <alignment vertical="center"/>
    </xf>
    <xf numFmtId="0" fontId="115" fillId="13"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115"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41" fillId="19" borderId="0" applyNumberFormat="0" applyBorder="0" applyAlignment="0" applyProtection="0">
      <alignment vertical="center"/>
    </xf>
    <xf numFmtId="0" fontId="61" fillId="14" borderId="0" applyNumberFormat="0" applyBorder="0" applyAlignment="0" applyProtection="0"/>
    <xf numFmtId="0" fontId="57" fillId="13" borderId="0" applyNumberFormat="0" applyBorder="0" applyAlignment="0" applyProtection="0">
      <alignment vertical="center"/>
    </xf>
    <xf numFmtId="0" fontId="54" fillId="14" borderId="0" applyNumberFormat="0" applyBorder="0" applyAlignment="0" applyProtection="0">
      <alignment vertical="center"/>
    </xf>
    <xf numFmtId="0" fontId="50" fillId="30"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0" fontId="73" fillId="8" borderId="2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73" fillId="8" borderId="2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144" fillId="12" borderId="20" applyNumberFormat="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6" fillId="0" borderId="22"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181" fontId="10" fillId="0" borderId="0" applyFont="0" applyFill="0" applyBorder="0" applyAlignment="0" applyProtection="0"/>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14" borderId="0" applyNumberFormat="0" applyBorder="0" applyAlignment="0" applyProtection="0">
      <alignment vertical="center"/>
    </xf>
    <xf numFmtId="199" fontId="10" fillId="0" borderId="0" applyFont="0" applyFill="0" applyBorder="0" applyAlignment="0" applyProtection="0"/>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50" fillId="42" borderId="0" applyNumberFormat="0" applyBorder="0" applyAlignment="0" applyProtection="0">
      <alignment vertical="center"/>
    </xf>
    <xf numFmtId="0" fontId="128" fillId="0" borderId="33" applyNumberFormat="0" applyFill="0" applyAlignment="0" applyProtection="0">
      <alignment vertical="center"/>
    </xf>
    <xf numFmtId="0" fontId="147" fillId="0" borderId="33" applyNumberFormat="0" applyFill="0" applyAlignment="0" applyProtection="0">
      <alignment vertical="center"/>
    </xf>
    <xf numFmtId="0" fontId="128" fillId="0" borderId="33" applyNumberFormat="0" applyFill="0" applyAlignment="0" applyProtection="0">
      <alignment vertical="center"/>
    </xf>
    <xf numFmtId="0" fontId="62" fillId="0" borderId="0" applyNumberFormat="0" applyFill="0" applyBorder="0" applyAlignment="0" applyProtection="0">
      <alignment vertical="center"/>
    </xf>
    <xf numFmtId="0" fontId="128" fillId="0" borderId="33" applyNumberFormat="0" applyFill="0" applyAlignment="0" applyProtection="0">
      <alignment vertical="center"/>
    </xf>
    <xf numFmtId="0" fontId="120" fillId="0" borderId="0" applyNumberFormat="0" applyFill="0" applyBorder="0" applyAlignment="0" applyProtection="0">
      <alignment vertical="center"/>
    </xf>
    <xf numFmtId="0" fontId="41" fillId="19" borderId="0" applyNumberFormat="0" applyBorder="0" applyAlignment="0" applyProtection="0">
      <alignment vertical="center"/>
    </xf>
    <xf numFmtId="0" fontId="147" fillId="0" borderId="33" applyNumberFormat="0" applyFill="0" applyAlignment="0" applyProtection="0">
      <alignment vertical="center"/>
    </xf>
    <xf numFmtId="0" fontId="120" fillId="0" borderId="0" applyNumberFormat="0" applyFill="0" applyBorder="0" applyAlignment="0" applyProtection="0">
      <alignment vertical="center"/>
    </xf>
    <xf numFmtId="0" fontId="106" fillId="43" borderId="31" applyProtection="0">
      <alignment vertical="center"/>
    </xf>
    <xf numFmtId="0" fontId="147" fillId="0" borderId="33" applyNumberFormat="0" applyFill="0" applyAlignment="0" applyProtection="0">
      <alignment vertical="center"/>
    </xf>
    <xf numFmtId="0" fontId="106" fillId="43" borderId="31" applyNumberFormat="0" applyAlignment="0" applyProtection="0">
      <alignment vertical="center"/>
    </xf>
    <xf numFmtId="0" fontId="147" fillId="0" borderId="33" applyNumberFormat="0" applyFill="0" applyAlignment="0" applyProtection="0">
      <alignment vertical="center"/>
    </xf>
    <xf numFmtId="0" fontId="106" fillId="43" borderId="31" applyNumberFormat="0" applyAlignment="0" applyProtection="0">
      <alignment vertical="center"/>
    </xf>
    <xf numFmtId="0" fontId="147" fillId="0" borderId="33" applyNumberFormat="0" applyFill="0" applyAlignment="0" applyProtection="0">
      <alignment vertical="center"/>
    </xf>
    <xf numFmtId="197" fontId="24" fillId="0" borderId="1">
      <alignment vertical="center"/>
      <protection locked="0"/>
    </xf>
    <xf numFmtId="0" fontId="106" fillId="43" borderId="31" applyNumberFormat="0" applyAlignment="0" applyProtection="0">
      <alignment vertical="center"/>
    </xf>
    <xf numFmtId="0" fontId="128" fillId="0" borderId="35" applyProtection="0">
      <alignment vertical="center"/>
    </xf>
    <xf numFmtId="0" fontId="128" fillId="0" borderId="35" applyProtection="0">
      <alignment vertical="center"/>
    </xf>
    <xf numFmtId="0" fontId="147" fillId="0" borderId="33" applyNumberFormat="0" applyFill="0" applyAlignment="0" applyProtection="0">
      <alignment vertical="center"/>
    </xf>
    <xf numFmtId="0" fontId="128" fillId="0" borderId="33" applyNumberFormat="0" applyFill="0" applyAlignment="0" applyProtection="0">
      <alignment vertical="center"/>
    </xf>
    <xf numFmtId="0" fontId="128" fillId="0" borderId="34" applyNumberFormat="0" applyFill="0" applyAlignment="0" applyProtection="0">
      <alignment vertical="center"/>
    </xf>
    <xf numFmtId="0" fontId="51" fillId="8" borderId="12" applyProtection="0">
      <alignment vertical="center"/>
    </xf>
    <xf numFmtId="0" fontId="51" fillId="12" borderId="12" applyNumberFormat="0" applyAlignment="0" applyProtection="0">
      <alignment vertical="center"/>
    </xf>
    <xf numFmtId="0" fontId="83" fillId="12" borderId="12" applyNumberFormat="0" applyAlignment="0" applyProtection="0">
      <alignment vertical="center"/>
    </xf>
    <xf numFmtId="0" fontId="51" fillId="8" borderId="12" applyProtection="0">
      <alignment vertical="center"/>
    </xf>
    <xf numFmtId="0" fontId="121" fillId="0" borderId="0"/>
    <xf numFmtId="0" fontId="51" fillId="8" borderId="12" applyProtection="0">
      <alignment vertical="center"/>
    </xf>
    <xf numFmtId="0" fontId="83" fillId="12" borderId="12" applyNumberFormat="0" applyAlignment="0" applyProtection="0">
      <alignment vertical="center"/>
    </xf>
    <xf numFmtId="0" fontId="62" fillId="0" borderId="0" applyNumberFormat="0" applyFill="0" applyBorder="0" applyAlignment="0" applyProtection="0">
      <alignment vertical="center"/>
    </xf>
    <xf numFmtId="0" fontId="104" fillId="43" borderId="31" applyNumberFormat="0" applyAlignment="0" applyProtection="0">
      <alignment vertical="center"/>
    </xf>
    <xf numFmtId="0" fontId="104" fillId="43" borderId="31" applyNumberFormat="0" applyAlignment="0" applyProtection="0">
      <alignment vertical="center"/>
    </xf>
    <xf numFmtId="0" fontId="106" fillId="43" borderId="31" applyProtection="0">
      <alignment vertical="center"/>
    </xf>
    <xf numFmtId="0" fontId="104" fillId="43" borderId="31" applyNumberFormat="0" applyAlignment="0" applyProtection="0">
      <alignment vertical="center"/>
    </xf>
    <xf numFmtId="0" fontId="76" fillId="0" borderId="22" applyNumberFormat="0" applyFill="0" applyAlignment="0" applyProtection="0">
      <alignment vertical="center"/>
    </xf>
    <xf numFmtId="0" fontId="106" fillId="43" borderId="31" applyNumberFormat="0" applyAlignment="0" applyProtection="0">
      <alignment vertical="center"/>
    </xf>
    <xf numFmtId="0" fontId="106" fillId="43" borderId="31" applyNumberFormat="0" applyAlignment="0" applyProtection="0">
      <alignment vertical="center"/>
    </xf>
    <xf numFmtId="0" fontId="101"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1" fillId="0" borderId="0" applyProtection="0">
      <alignment vertical="center"/>
    </xf>
    <xf numFmtId="0" fontId="101" fillId="0" borderId="0" applyProtection="0">
      <alignment vertical="center"/>
    </xf>
    <xf numFmtId="0" fontId="101" fillId="0" borderId="0" applyNumberFormat="0" applyFill="0" applyBorder="0" applyAlignment="0" applyProtection="0">
      <alignment vertical="center"/>
    </xf>
    <xf numFmtId="0" fontId="143" fillId="0" borderId="11" applyNumberFormat="0" applyFill="0" applyProtection="0">
      <alignment horizontal="left"/>
    </xf>
    <xf numFmtId="0" fontId="62" fillId="0" borderId="0" applyNumberFormat="0" applyFill="0" applyBorder="0" applyAlignment="0" applyProtection="0">
      <alignment vertical="center"/>
    </xf>
    <xf numFmtId="0" fontId="69" fillId="0" borderId="0"/>
    <xf numFmtId="0" fontId="62" fillId="0" borderId="0" applyNumberFormat="0" applyFill="0" applyBorder="0" applyAlignment="0" applyProtection="0">
      <alignment vertical="center"/>
    </xf>
    <xf numFmtId="0" fontId="120" fillId="0" borderId="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76" fillId="0" borderId="22" applyProtection="0">
      <alignment vertical="center"/>
    </xf>
    <xf numFmtId="0" fontId="76" fillId="0" borderId="22" applyProtection="0">
      <alignment vertical="center"/>
    </xf>
    <xf numFmtId="0" fontId="148" fillId="0" borderId="22" applyNumberFormat="0" applyFill="0" applyAlignment="0" applyProtection="0">
      <alignment vertical="center"/>
    </xf>
    <xf numFmtId="0" fontId="148" fillId="0" borderId="22" applyNumberFormat="0" applyFill="0" applyAlignment="0" applyProtection="0">
      <alignment vertical="center"/>
    </xf>
    <xf numFmtId="213" fontId="10" fillId="0" borderId="0" applyFont="0" applyFill="0" applyBorder="0" applyAlignment="0" applyProtection="0"/>
    <xf numFmtId="188"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49" fillId="0" borderId="0"/>
    <xf numFmtId="0" fontId="68" fillId="59" borderId="0" applyNumberFormat="0" applyBorder="0" applyAlignment="0" applyProtection="0"/>
    <xf numFmtId="0" fontId="68" fillId="59" borderId="0" applyNumberFormat="0" applyBorder="0" applyAlignment="0" applyProtection="0"/>
    <xf numFmtId="0" fontId="68" fillId="62" borderId="0" applyNumberFormat="0" applyBorder="0" applyAlignment="0" applyProtection="0"/>
    <xf numFmtId="0" fontId="41" fillId="19" borderId="0" applyProtection="0">
      <alignment vertical="center"/>
    </xf>
    <xf numFmtId="0" fontId="41"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1" fillId="19" borderId="0" applyProtection="0">
      <alignment vertical="center"/>
    </xf>
    <xf numFmtId="0" fontId="41" fillId="19" borderId="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30" borderId="0" applyProtection="0">
      <alignment vertical="center"/>
    </xf>
    <xf numFmtId="0" fontId="41" fillId="30" borderId="0" applyNumberFormat="0" applyBorder="0" applyAlignment="0" applyProtection="0">
      <alignment vertical="center"/>
    </xf>
    <xf numFmtId="0" fontId="41" fillId="63" borderId="0" applyNumberFormat="0" applyBorder="0" applyAlignment="0" applyProtection="0">
      <alignment vertical="center"/>
    </xf>
    <xf numFmtId="0" fontId="41" fillId="44" borderId="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1" fillId="44" borderId="0" applyProtection="0">
      <alignment vertical="center"/>
    </xf>
    <xf numFmtId="0" fontId="50" fillId="44" borderId="0" applyNumberFormat="0" applyBorder="0" applyAlignment="0" applyProtection="0">
      <alignment vertical="center"/>
    </xf>
    <xf numFmtId="0" fontId="41" fillId="44" borderId="0" applyNumberFormat="0" applyBorder="0" applyAlignment="0" applyProtection="0">
      <alignment vertical="center"/>
    </xf>
    <xf numFmtId="0" fontId="50" fillId="42" borderId="0" applyNumberFormat="0" applyBorder="0" applyAlignment="0" applyProtection="0">
      <alignment vertical="center"/>
    </xf>
    <xf numFmtId="0" fontId="41"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1" fillId="63" borderId="0" applyProtection="0">
      <alignment vertical="center"/>
    </xf>
    <xf numFmtId="0" fontId="41" fillId="63" borderId="0" applyProtection="0">
      <alignment vertical="center"/>
    </xf>
    <xf numFmtId="0" fontId="41" fillId="19" borderId="0" applyProtection="0">
      <alignment vertical="center"/>
    </xf>
    <xf numFmtId="0" fontId="50"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50" fillId="19" borderId="0" applyNumberFormat="0" applyBorder="0" applyAlignment="0" applyProtection="0">
      <alignment vertical="center"/>
    </xf>
    <xf numFmtId="0" fontId="41" fillId="19" borderId="0" applyProtection="0">
      <alignment vertical="center"/>
    </xf>
    <xf numFmtId="0" fontId="41" fillId="19" borderId="0" applyProtection="0">
      <alignment vertical="center"/>
    </xf>
    <xf numFmtId="0" fontId="50"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50"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1" fillId="40" borderId="0" applyProtection="0">
      <alignment vertical="center"/>
    </xf>
    <xf numFmtId="0" fontId="41" fillId="40" borderId="0" applyProtection="0">
      <alignment vertical="center"/>
    </xf>
    <xf numFmtId="0" fontId="50"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56" fillId="0" borderId="8" applyNumberFormat="0" applyFill="0" applyProtection="0">
      <alignment horizontal="left"/>
    </xf>
    <xf numFmtId="0" fontId="116" fillId="15" borderId="0" applyNumberFormat="0" applyBorder="0" applyAlignment="0" applyProtection="0">
      <alignment vertical="center"/>
    </xf>
    <xf numFmtId="0" fontId="59" fillId="15" borderId="0" applyProtection="0">
      <alignment vertical="center"/>
    </xf>
    <xf numFmtId="0" fontId="59" fillId="15" borderId="0" applyProtection="0">
      <alignment vertical="center"/>
    </xf>
    <xf numFmtId="0" fontId="116" fillId="15" borderId="0" applyNumberFormat="0" applyBorder="0" applyAlignment="0" applyProtection="0">
      <alignment vertical="center"/>
    </xf>
    <xf numFmtId="0" fontId="59" fillId="15" borderId="0" applyNumberFormat="0" applyBorder="0" applyAlignment="0" applyProtection="0">
      <alignment vertical="center"/>
    </xf>
    <xf numFmtId="0" fontId="73" fillId="8" borderId="20" applyProtection="0">
      <alignment vertical="center"/>
    </xf>
    <xf numFmtId="0" fontId="73" fillId="12" borderId="20" applyNumberFormat="0" applyAlignment="0" applyProtection="0">
      <alignment vertical="center"/>
    </xf>
    <xf numFmtId="0" fontId="73" fillId="12" borderId="20" applyNumberFormat="0" applyAlignment="0" applyProtection="0">
      <alignment vertical="center"/>
    </xf>
    <xf numFmtId="0" fontId="73" fillId="12" borderId="20" applyNumberFormat="0" applyAlignment="0" applyProtection="0">
      <alignment vertical="center"/>
    </xf>
    <xf numFmtId="0" fontId="144" fillId="12" borderId="20" applyNumberFormat="0" applyAlignment="0" applyProtection="0">
      <alignment vertical="center"/>
    </xf>
    <xf numFmtId="0" fontId="144" fillId="12" borderId="20" applyNumberFormat="0" applyAlignment="0" applyProtection="0">
      <alignment vertical="center"/>
    </xf>
    <xf numFmtId="0" fontId="144" fillId="12" borderId="20" applyNumberFormat="0" applyAlignment="0" applyProtection="0">
      <alignment vertical="center"/>
    </xf>
    <xf numFmtId="0" fontId="73" fillId="12" borderId="20" applyNumberFormat="0" applyAlignment="0" applyProtection="0">
      <alignment vertical="center"/>
    </xf>
    <xf numFmtId="0" fontId="73" fillId="8" borderId="20" applyNumberFormat="0" applyAlignment="0" applyProtection="0">
      <alignment vertical="center"/>
    </xf>
    <xf numFmtId="0" fontId="145" fillId="6" borderId="12" applyNumberFormat="0" applyAlignment="0" applyProtection="0">
      <alignment vertical="center"/>
    </xf>
    <xf numFmtId="0" fontId="42" fillId="6" borderId="12" applyNumberFormat="0" applyAlignment="0" applyProtection="0">
      <alignment vertical="center"/>
    </xf>
    <xf numFmtId="0" fontId="145" fillId="6" borderId="12" applyNumberFormat="0" applyAlignment="0" applyProtection="0">
      <alignment vertical="center"/>
    </xf>
    <xf numFmtId="0" fontId="145" fillId="6" borderId="12" applyNumberFormat="0" applyAlignment="0" applyProtection="0">
      <alignment vertical="center"/>
    </xf>
    <xf numFmtId="0" fontId="145" fillId="6" borderId="12" applyNumberFormat="0" applyAlignment="0" applyProtection="0">
      <alignment vertical="center"/>
    </xf>
    <xf numFmtId="0" fontId="42" fillId="6" borderId="12" applyProtection="0">
      <alignment vertical="center"/>
    </xf>
    <xf numFmtId="0" fontId="42" fillId="6" borderId="12" applyProtection="0">
      <alignment vertical="center"/>
    </xf>
    <xf numFmtId="0" fontId="145" fillId="6" borderId="12" applyNumberFormat="0" applyAlignment="0" applyProtection="0">
      <alignment vertical="center"/>
    </xf>
    <xf numFmtId="0" fontId="42" fillId="6" borderId="12" applyNumberFormat="0" applyAlignment="0" applyProtection="0">
      <alignment vertical="center"/>
    </xf>
    <xf numFmtId="0" fontId="42" fillId="6" borderId="12" applyNumberFormat="0" applyAlignment="0" applyProtection="0">
      <alignment vertical="center"/>
    </xf>
    <xf numFmtId="0" fontId="42" fillId="6" borderId="12" applyNumberFormat="0" applyAlignment="0" applyProtection="0">
      <alignment vertical="center"/>
    </xf>
    <xf numFmtId="0" fontId="42" fillId="6" borderId="12" applyNumberFormat="0" applyAlignment="0" applyProtection="0">
      <alignment vertical="center"/>
    </xf>
    <xf numFmtId="0" fontId="42" fillId="6" borderId="12" applyNumberFormat="0" applyAlignment="0" applyProtection="0">
      <alignment vertical="center"/>
    </xf>
    <xf numFmtId="1" fontId="56" fillId="0" borderId="11" applyFill="0" applyProtection="0">
      <alignment horizontal="center"/>
    </xf>
    <xf numFmtId="1" fontId="24" fillId="0" borderId="1">
      <alignment vertical="center"/>
      <protection locked="0"/>
    </xf>
    <xf numFmtId="1" fontId="24" fillId="0" borderId="1">
      <alignment vertical="center"/>
      <protection locked="0"/>
    </xf>
    <xf numFmtId="0" fontId="10" fillId="0" borderId="0">
      <alignment vertical="center"/>
    </xf>
    <xf numFmtId="0" fontId="10" fillId="0" borderId="0">
      <alignment vertical="center"/>
    </xf>
    <xf numFmtId="0" fontId="108" fillId="0" borderId="0"/>
    <xf numFmtId="0" fontId="108" fillId="0" borderId="0"/>
    <xf numFmtId="197" fontId="24" fillId="0" borderId="1">
      <alignment vertical="center"/>
      <protection locked="0"/>
    </xf>
    <xf numFmtId="0" fontId="69" fillId="0" borderId="0"/>
    <xf numFmtId="0" fontId="123" fillId="0" borderId="0"/>
    <xf numFmtId="0" fontId="41" fillId="41" borderId="0" applyNumberFormat="0" applyBorder="0" applyAlignment="0" applyProtection="0">
      <alignment vertical="center"/>
    </xf>
    <xf numFmtId="0" fontId="41" fillId="19"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19" borderId="0" applyNumberFormat="0" applyBorder="0" applyAlignment="0" applyProtection="0">
      <alignment vertical="center"/>
    </xf>
    <xf numFmtId="0" fontId="41" fillId="30" borderId="0" applyNumberFormat="0" applyBorder="0" applyAlignment="0" applyProtection="0">
      <alignment vertical="center"/>
    </xf>
    <xf numFmtId="0" fontId="41" fillId="40" borderId="0" applyNumberFormat="0" applyBorder="0" applyAlignment="0" applyProtection="0">
      <alignment vertical="center"/>
    </xf>
    <xf numFmtId="0" fontId="41" fillId="30" borderId="0" applyNumberFormat="0" applyBorder="0" applyAlignment="0" applyProtection="0">
      <alignment vertical="center"/>
    </xf>
    <xf numFmtId="0" fontId="41" fillId="44"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3" borderId="0" applyNumberFormat="0" applyBorder="0" applyAlignment="0" applyProtection="0">
      <alignment vertical="center"/>
    </xf>
    <xf numFmtId="0" fontId="41" fillId="42" borderId="0" applyNumberFormat="0" applyBorder="0" applyAlignment="0" applyProtection="0">
      <alignment vertical="center"/>
    </xf>
    <xf numFmtId="0" fontId="41" fillId="58"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58" borderId="0" applyNumberFormat="0" applyBorder="0" applyAlignment="0" applyProtection="0">
      <alignment vertical="center"/>
    </xf>
    <xf numFmtId="0" fontId="41" fillId="19" borderId="0" applyNumberFormat="0" applyBorder="0" applyAlignment="0" applyProtection="0">
      <alignment vertical="center"/>
    </xf>
    <xf numFmtId="0" fontId="41" fillId="41" borderId="0" applyNumberFormat="0" applyBorder="0" applyAlignment="0" applyProtection="0">
      <alignment vertical="center"/>
    </xf>
    <xf numFmtId="0" fontId="41" fillId="19"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0" borderId="0" applyNumberFormat="0" applyBorder="0" applyAlignment="0" applyProtection="0">
      <alignment vertical="center"/>
    </xf>
    <xf numFmtId="43" fontId="40" fillId="0" borderId="0" applyFont="0" applyFill="0" applyBorder="0" applyAlignment="0" applyProtection="0"/>
    <xf numFmtId="41" fontId="40" fillId="0" borderId="0" applyFont="0" applyFill="0" applyBorder="0" applyAlignment="0" applyProtection="0"/>
    <xf numFmtId="0" fontId="10" fillId="34" borderId="19" applyNumberFormat="0" applyFont="0" applyAlignment="0" applyProtection="0">
      <alignment vertical="center"/>
    </xf>
    <xf numFmtId="0" fontId="10" fillId="34" borderId="19" applyNumberFormat="0" applyFont="0" applyAlignment="0" applyProtection="0">
      <alignment vertical="center"/>
    </xf>
    <xf numFmtId="0" fontId="10" fillId="34" borderId="19" applyNumberFormat="0" applyFont="0" applyAlignment="0" applyProtection="0">
      <alignment vertical="center"/>
    </xf>
    <xf numFmtId="0" fontId="40" fillId="34" borderId="19" applyProtection="0">
      <alignment vertical="center"/>
    </xf>
    <xf numFmtId="0" fontId="40" fillId="34" borderId="19" applyProtection="0">
      <alignment vertical="center"/>
    </xf>
    <xf numFmtId="0" fontId="10" fillId="34" borderId="19" applyNumberFormat="0" applyFont="0" applyAlignment="0" applyProtection="0">
      <alignment vertical="center"/>
    </xf>
    <xf numFmtId="0" fontId="10" fillId="34" borderId="19" applyNumberFormat="0" applyFont="0" applyAlignment="0" applyProtection="0">
      <alignment vertical="center"/>
    </xf>
    <xf numFmtId="0" fontId="10" fillId="34" borderId="19" applyNumberFormat="0" applyFont="0" applyAlignment="0" applyProtection="0">
      <alignment vertical="center"/>
    </xf>
    <xf numFmtId="0" fontId="10" fillId="34" borderId="19" applyNumberFormat="0" applyFont="0" applyAlignment="0" applyProtection="0">
      <alignment vertical="center"/>
    </xf>
    <xf numFmtId="38" fontId="10" fillId="0" borderId="0" applyFont="0" applyFill="0" applyBorder="0" applyAlignment="0" applyProtection="0"/>
  </cellStyleXfs>
  <cellXfs count="250">
    <xf numFmtId="0" fontId="0" fillId="0" borderId="0" xfId="0"/>
    <xf numFmtId="0" fontId="0" fillId="0" borderId="0" xfId="0" applyFill="1" applyAlignment="1"/>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xf>
    <xf numFmtId="184" fontId="3" fillId="2" borderId="1" xfId="1706" applyNumberFormat="1" applyFont="1" applyFill="1" applyBorder="1" applyAlignment="1" applyProtection="1">
      <alignment horizontal="center" vertical="center" wrapText="1"/>
    </xf>
    <xf numFmtId="184" fontId="4" fillId="0" borderId="1" xfId="1153" applyNumberFormat="1" applyFont="1" applyFill="1" applyBorder="1" applyAlignment="1">
      <alignment horizontal="center" vertical="center" wrapText="1"/>
    </xf>
    <xf numFmtId="209" fontId="3" fillId="2" borderId="1" xfId="0" applyNumberFormat="1" applyFont="1" applyFill="1" applyBorder="1" applyAlignment="1">
      <alignment horizontal="center" vertical="center"/>
    </xf>
    <xf numFmtId="184" fontId="3" fillId="2" borderId="1" xfId="1153" applyNumberFormat="1" applyFont="1" applyFill="1" applyBorder="1" applyAlignment="1">
      <alignment horizontal="center" vertical="center" wrapText="1"/>
    </xf>
    <xf numFmtId="184" fontId="5" fillId="0" borderId="1" xfId="1153" applyNumberFormat="1" applyFont="1" applyFill="1" applyBorder="1" applyAlignment="1">
      <alignment horizontal="center" vertical="center" wrapText="1"/>
    </xf>
    <xf numFmtId="209" fontId="3" fillId="2" borderId="1" xfId="1153" applyNumberFormat="1" applyFont="1" applyFill="1" applyBorder="1" applyAlignment="1">
      <alignment horizontal="center" vertical="center" wrapText="1"/>
    </xf>
    <xf numFmtId="209" fontId="3" fillId="0" borderId="1" xfId="115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4" fontId="6" fillId="0" borderId="2" xfId="1153" applyNumberFormat="1" applyFont="1" applyFill="1" applyBorder="1" applyAlignment="1">
      <alignment horizontal="center" vertical="center" wrapText="1"/>
    </xf>
    <xf numFmtId="184" fontId="6" fillId="0" borderId="3" xfId="1153" applyNumberFormat="1" applyFont="1" applyFill="1" applyBorder="1" applyAlignment="1">
      <alignment horizontal="center" vertical="center" wrapText="1"/>
    </xf>
    <xf numFmtId="184" fontId="6" fillId="0" borderId="4" xfId="1153" applyNumberFormat="1" applyFont="1" applyFill="1" applyBorder="1" applyAlignment="1">
      <alignment horizontal="center" vertical="center" wrapText="1"/>
    </xf>
    <xf numFmtId="184" fontId="6" fillId="0" borderId="1" xfId="1153" applyNumberFormat="1" applyFont="1" applyFill="1" applyBorder="1" applyAlignment="1">
      <alignment horizontal="center" vertical="center" wrapText="1"/>
    </xf>
    <xf numFmtId="180" fontId="6" fillId="0" borderId="1" xfId="1153" applyNumberFormat="1" applyFont="1" applyFill="1" applyBorder="1" applyAlignment="1">
      <alignment horizontal="center" vertical="center" wrapText="1"/>
    </xf>
    <xf numFmtId="209" fontId="3" fillId="2" borderId="1" xfId="1706" applyNumberFormat="1" applyFont="1" applyFill="1" applyBorder="1" applyAlignment="1" applyProtection="1">
      <alignment horizontal="center" vertical="center" wrapText="1"/>
    </xf>
    <xf numFmtId="184" fontId="4"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184" fontId="8" fillId="0" borderId="1" xfId="1153" applyNumberFormat="1" applyFont="1" applyFill="1" applyBorder="1" applyAlignment="1"/>
    <xf numFmtId="184" fontId="8" fillId="0" borderId="0" xfId="1153" applyNumberFormat="1" applyFont="1" applyFill="1" applyAlignment="1"/>
    <xf numFmtId="0" fontId="0" fillId="0" borderId="1" xfId="0" applyFill="1" applyBorder="1" applyAlignment="1"/>
    <xf numFmtId="184" fontId="8" fillId="0" borderId="0" xfId="1153" applyNumberFormat="1" applyFont="1" applyFill="1" applyAlignment="1">
      <alignment vertical="center"/>
    </xf>
    <xf numFmtId="0" fontId="9" fillId="0" borderId="0" xfId="217" applyFont="1" applyAlignment="1">
      <alignment horizontal="center" vertical="center" wrapText="1"/>
    </xf>
    <xf numFmtId="0" fontId="10" fillId="0" borderId="0" xfId="1153"/>
    <xf numFmtId="0" fontId="11" fillId="0" borderId="0" xfId="217" applyFont="1" applyAlignment="1">
      <alignment horizontal="center" vertical="center" wrapText="1"/>
    </xf>
    <xf numFmtId="0" fontId="12" fillId="0" borderId="0" xfId="217" applyFont="1" applyAlignment="1">
      <alignment horizontal="center" vertical="center" wrapText="1"/>
    </xf>
    <xf numFmtId="0" fontId="13" fillId="0" borderId="5" xfId="217" applyFont="1" applyBorder="1" applyAlignment="1">
      <alignment horizontal="left" vertical="center" wrapText="1"/>
    </xf>
    <xf numFmtId="0" fontId="13" fillId="0" borderId="1" xfId="217" applyFont="1" applyBorder="1" applyAlignment="1">
      <alignment horizontal="center" vertical="center" wrapText="1"/>
    </xf>
    <xf numFmtId="0" fontId="14" fillId="0" borderId="1" xfId="217" applyFont="1" applyBorder="1" applyAlignment="1">
      <alignment horizontal="center" vertical="center" wrapText="1"/>
    </xf>
    <xf numFmtId="0" fontId="15" fillId="0" borderId="1" xfId="1153" applyFont="1" applyFill="1" applyBorder="1" applyAlignment="1">
      <alignment horizontal="center" vertical="center" wrapText="1"/>
    </xf>
    <xf numFmtId="0" fontId="15" fillId="2" borderId="1" xfId="1153" applyFont="1" applyFill="1" applyBorder="1" applyAlignment="1">
      <alignment horizontal="center" vertical="center" wrapText="1"/>
    </xf>
    <xf numFmtId="0" fontId="15" fillId="2" borderId="1" xfId="1153" applyNumberFormat="1" applyFont="1" applyFill="1" applyBorder="1" applyAlignment="1">
      <alignment horizontal="center" vertical="center" wrapText="1"/>
    </xf>
    <xf numFmtId="10" fontId="13" fillId="0" borderId="1" xfId="217" applyNumberFormat="1" applyFont="1" applyBorder="1" applyAlignment="1">
      <alignment horizontal="center" vertical="center" wrapText="1"/>
    </xf>
    <xf numFmtId="0" fontId="13" fillId="0" borderId="6" xfId="217" applyFont="1" applyBorder="1" applyAlignment="1">
      <alignment horizontal="left" vertical="center" wrapText="1"/>
    </xf>
    <xf numFmtId="0" fontId="13" fillId="0" borderId="5" xfId="217" applyFont="1" applyBorder="1" applyAlignment="1">
      <alignment vertical="center" wrapText="1"/>
    </xf>
    <xf numFmtId="0" fontId="13" fillId="0" borderId="0" xfId="217" applyFont="1" applyAlignment="1">
      <alignment horizontal="center" vertical="center" wrapText="1"/>
    </xf>
    <xf numFmtId="0" fontId="0" fillId="0" borderId="0" xfId="0" applyFill="1"/>
    <xf numFmtId="0" fontId="0" fillId="2" borderId="0" xfId="0" applyFill="1"/>
    <xf numFmtId="0" fontId="0" fillId="0" borderId="0" xfId="0" applyFill="1" applyAlignment="1">
      <alignment vertical="center"/>
    </xf>
    <xf numFmtId="212" fontId="0" fillId="0" borderId="0" xfId="0" applyNumberFormat="1"/>
    <xf numFmtId="0" fontId="0" fillId="0" borderId="0" xfId="0" applyAlignment="1">
      <alignment horizontal="center"/>
    </xf>
    <xf numFmtId="0" fontId="0" fillId="0" borderId="0" xfId="0" applyBorder="1"/>
    <xf numFmtId="212" fontId="16" fillId="0" borderId="0" xfId="1153" applyNumberFormat="1" applyFont="1" applyFill="1" applyAlignment="1">
      <alignment horizontal="center" vertical="center" wrapText="1"/>
    </xf>
    <xf numFmtId="212" fontId="17" fillId="0" borderId="0" xfId="1153" applyNumberFormat="1" applyFont="1" applyFill="1" applyAlignment="1">
      <alignment horizontal="left" vertical="center" wrapText="1"/>
    </xf>
    <xf numFmtId="184" fontId="17" fillId="0" borderId="0" xfId="1153" applyNumberFormat="1" applyFont="1" applyFill="1" applyAlignment="1">
      <alignment horizontal="left" vertical="center" wrapText="1"/>
    </xf>
    <xf numFmtId="180" fontId="17" fillId="0" borderId="0" xfId="1153" applyNumberFormat="1" applyFont="1" applyFill="1" applyAlignment="1">
      <alignment horizontal="left" vertical="center" wrapText="1"/>
    </xf>
    <xf numFmtId="212" fontId="18" fillId="0" borderId="1" xfId="1153" applyNumberFormat="1" applyFont="1" applyFill="1" applyBorder="1" applyAlignment="1">
      <alignment horizontal="center" vertical="center" wrapText="1"/>
    </xf>
    <xf numFmtId="184" fontId="18" fillId="0" borderId="4" xfId="1153" applyNumberFormat="1" applyFont="1" applyFill="1" applyBorder="1" applyAlignment="1">
      <alignment horizontal="center" vertical="center" wrapText="1"/>
    </xf>
    <xf numFmtId="184" fontId="18" fillId="0" borderId="1" xfId="1153" applyNumberFormat="1" applyFont="1" applyFill="1" applyBorder="1" applyAlignment="1">
      <alignment horizontal="center" vertical="center" wrapText="1"/>
    </xf>
    <xf numFmtId="184" fontId="18" fillId="0" borderId="7" xfId="1153" applyNumberFormat="1" applyFont="1" applyFill="1" applyBorder="1" applyAlignment="1">
      <alignment horizontal="center" vertical="center" wrapText="1"/>
    </xf>
    <xf numFmtId="180" fontId="18" fillId="0" borderId="7" xfId="1153" applyNumberFormat="1" applyFont="1" applyFill="1" applyBorder="1" applyAlignment="1">
      <alignment horizontal="center" vertical="center" wrapText="1"/>
    </xf>
    <xf numFmtId="184" fontId="18" fillId="0" borderId="8" xfId="1153" applyNumberFormat="1" applyFont="1" applyFill="1" applyBorder="1" applyAlignment="1">
      <alignment horizontal="center" vertical="center" wrapText="1"/>
    </xf>
    <xf numFmtId="180" fontId="18" fillId="0" borderId="8" xfId="1153" applyNumberFormat="1" applyFont="1" applyFill="1" applyBorder="1" applyAlignment="1">
      <alignment horizontal="center" vertical="center" wrapText="1"/>
    </xf>
    <xf numFmtId="212" fontId="19" fillId="0" borderId="1" xfId="1153" applyNumberFormat="1" applyFont="1" applyFill="1" applyBorder="1" applyAlignment="1">
      <alignment horizontal="center" vertical="center" wrapText="1"/>
    </xf>
    <xf numFmtId="0" fontId="19" fillId="0" borderId="1" xfId="1153" applyNumberFormat="1" applyFont="1" applyFill="1" applyBorder="1" applyAlignment="1">
      <alignment horizontal="center" vertical="center" wrapText="1"/>
    </xf>
    <xf numFmtId="212" fontId="20" fillId="0" borderId="1" xfId="1153" applyNumberFormat="1" applyFont="1" applyFill="1" applyBorder="1" applyAlignment="1">
      <alignment horizontal="center" vertical="center" wrapText="1"/>
    </xf>
    <xf numFmtId="184" fontId="20" fillId="0" borderId="1" xfId="1153" applyNumberFormat="1" applyFont="1" applyFill="1" applyBorder="1" applyAlignment="1">
      <alignment horizontal="center" vertical="center" wrapText="1"/>
    </xf>
    <xf numFmtId="180" fontId="20" fillId="0" borderId="1" xfId="1153" applyNumberFormat="1" applyFont="1" applyFill="1" applyBorder="1" applyAlignment="1">
      <alignment horizontal="center" vertical="center" wrapText="1"/>
    </xf>
    <xf numFmtId="184" fontId="20" fillId="0" borderId="1" xfId="1153" applyNumberFormat="1" applyFont="1" applyFill="1" applyBorder="1" applyAlignment="1">
      <alignment vertical="center" wrapText="1"/>
    </xf>
    <xf numFmtId="212" fontId="5" fillId="0" borderId="1" xfId="1706" applyNumberFormat="1" applyFont="1" applyFill="1" applyBorder="1" applyAlignment="1" applyProtection="1">
      <alignment horizontal="center" vertical="center" wrapText="1"/>
    </xf>
    <xf numFmtId="184" fontId="5" fillId="0" borderId="1" xfId="1706" applyNumberFormat="1" applyFont="1" applyFill="1" applyBorder="1" applyAlignment="1" applyProtection="1">
      <alignment horizontal="center" vertical="center" wrapText="1"/>
    </xf>
    <xf numFmtId="180" fontId="5" fillId="0" borderId="1" xfId="1153" applyNumberFormat="1" applyFont="1" applyFill="1" applyBorder="1" applyAlignment="1">
      <alignment horizontal="center" vertical="center" wrapText="1"/>
    </xf>
    <xf numFmtId="212" fontId="5" fillId="0" borderId="7" xfId="1706" applyNumberFormat="1" applyFont="1" applyFill="1" applyBorder="1" applyAlignment="1" applyProtection="1">
      <alignment horizontal="center" vertical="center" wrapText="1"/>
    </xf>
    <xf numFmtId="184" fontId="5" fillId="0" borderId="7" xfId="1153" applyNumberFormat="1" applyFont="1" applyFill="1" applyBorder="1" applyAlignment="1">
      <alignment horizontal="center" vertical="center" wrapText="1"/>
    </xf>
    <xf numFmtId="180" fontId="5" fillId="0" borderId="7" xfId="1153" applyNumberFormat="1" applyFont="1" applyFill="1" applyBorder="1" applyAlignment="1">
      <alignment horizontal="center" vertical="center" wrapText="1"/>
    </xf>
    <xf numFmtId="212" fontId="5" fillId="0" borderId="8" xfId="1706" applyNumberFormat="1" applyFont="1" applyFill="1" applyBorder="1" applyAlignment="1" applyProtection="1">
      <alignment horizontal="center" vertical="center" wrapText="1"/>
    </xf>
    <xf numFmtId="180" fontId="5" fillId="0" borderId="8" xfId="1153" applyNumberFormat="1" applyFont="1" applyFill="1" applyBorder="1" applyAlignment="1">
      <alignment horizontal="center" vertical="center" wrapText="1"/>
    </xf>
    <xf numFmtId="184" fontId="5" fillId="0" borderId="7" xfId="1706" applyNumberFormat="1" applyFont="1" applyFill="1" applyBorder="1" applyAlignment="1" applyProtection="1">
      <alignment horizontal="center" vertical="center" wrapText="1"/>
    </xf>
    <xf numFmtId="184" fontId="5" fillId="0" borderId="8" xfId="1706"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184" fontId="21" fillId="0" borderId="1" xfId="1706" applyNumberFormat="1" applyFont="1" applyFill="1" applyBorder="1" applyAlignment="1" applyProtection="1">
      <alignment horizontal="center" vertical="center" wrapText="1"/>
    </xf>
    <xf numFmtId="184" fontId="20" fillId="0" borderId="2" xfId="1153" applyNumberFormat="1" applyFont="1" applyFill="1" applyBorder="1" applyAlignment="1">
      <alignment vertical="center" wrapText="1"/>
    </xf>
    <xf numFmtId="184" fontId="20" fillId="0" borderId="3" xfId="1153" applyNumberFormat="1" applyFont="1" applyFill="1" applyBorder="1" applyAlignment="1">
      <alignment vertical="center" wrapText="1"/>
    </xf>
    <xf numFmtId="184" fontId="20" fillId="0" borderId="3" xfId="1153" applyNumberFormat="1" applyFont="1" applyFill="1" applyBorder="1" applyAlignment="1">
      <alignment horizontal="center" vertical="center" wrapText="1"/>
    </xf>
    <xf numFmtId="0" fontId="5" fillId="0" borderId="1" xfId="1153" applyNumberFormat="1" applyFont="1" applyFill="1" applyBorder="1" applyAlignment="1">
      <alignment horizontal="center" vertical="center" wrapText="1"/>
    </xf>
    <xf numFmtId="180" fontId="5" fillId="0" borderId="1" xfId="1925" applyNumberFormat="1" applyFont="1" applyFill="1" applyBorder="1" applyAlignment="1">
      <alignment horizontal="center" vertical="center" wrapText="1"/>
    </xf>
    <xf numFmtId="212" fontId="5" fillId="0" borderId="9" xfId="1706" applyNumberFormat="1" applyFont="1" applyFill="1" applyBorder="1" applyAlignment="1" applyProtection="1">
      <alignment horizontal="center" vertical="center" wrapText="1"/>
    </xf>
    <xf numFmtId="180" fontId="5" fillId="0" borderId="9" xfId="1153" applyNumberFormat="1" applyFont="1" applyFill="1" applyBorder="1" applyAlignment="1">
      <alignment horizontal="center" vertical="center" wrapText="1"/>
    </xf>
    <xf numFmtId="184" fontId="17" fillId="0" borderId="0" xfId="1153" applyNumberFormat="1" applyFont="1" applyFill="1" applyAlignment="1">
      <alignment horizontal="center" vertical="center" wrapText="1"/>
    </xf>
    <xf numFmtId="184" fontId="18" fillId="0" borderId="2" xfId="1153" applyNumberFormat="1" applyFont="1" applyFill="1" applyBorder="1" applyAlignment="1">
      <alignment horizontal="center" vertical="center" wrapText="1"/>
    </xf>
    <xf numFmtId="184" fontId="5" fillId="0" borderId="1" xfId="1153" applyNumberFormat="1" applyFont="1" applyFill="1" applyBorder="1" applyAlignment="1">
      <alignment horizontal="center" vertical="center"/>
    </xf>
    <xf numFmtId="184" fontId="5" fillId="0" borderId="8" xfId="1153" applyNumberFormat="1"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184" fontId="22" fillId="0" borderId="1" xfId="0" applyNumberFormat="1" applyFont="1" applyFill="1" applyBorder="1" applyAlignment="1">
      <alignment horizontal="center" vertical="center" wrapText="1"/>
    </xf>
    <xf numFmtId="184" fontId="5" fillId="0" borderId="7" xfId="0" applyNumberFormat="1" applyFont="1" applyFill="1" applyBorder="1" applyAlignment="1">
      <alignment horizontal="center" vertical="center" wrapText="1"/>
    </xf>
    <xf numFmtId="184" fontId="5" fillId="0" borderId="8" xfId="0" applyNumberFormat="1" applyFont="1" applyFill="1" applyBorder="1" applyAlignment="1">
      <alignment horizontal="center" vertical="center" wrapText="1"/>
    </xf>
    <xf numFmtId="184" fontId="5" fillId="0" borderId="9" xfId="1706" applyNumberFormat="1" applyFont="1" applyFill="1" applyBorder="1" applyAlignment="1" applyProtection="1">
      <alignment horizontal="center" vertical="center" wrapText="1"/>
    </xf>
    <xf numFmtId="184" fontId="17" fillId="0" borderId="0" xfId="1153" applyNumberFormat="1" applyFont="1" applyFill="1" applyBorder="1" applyAlignment="1">
      <alignment horizontal="left" vertical="center" wrapText="1"/>
    </xf>
    <xf numFmtId="0" fontId="19" fillId="0" borderId="2" xfId="1153" applyNumberFormat="1" applyFont="1" applyFill="1" applyBorder="1" applyAlignment="1">
      <alignment horizontal="center" vertical="center" wrapText="1"/>
    </xf>
    <xf numFmtId="0" fontId="20" fillId="0" borderId="1" xfId="1153" applyNumberFormat="1" applyFont="1" applyFill="1" applyBorder="1" applyAlignment="1">
      <alignment horizontal="center" vertical="center" wrapText="1"/>
    </xf>
    <xf numFmtId="0" fontId="20" fillId="0" borderId="2" xfId="1153" applyNumberFormat="1" applyFont="1" applyFill="1" applyBorder="1" applyAlignment="1">
      <alignment horizontal="center" vertical="center" wrapText="1"/>
    </xf>
    <xf numFmtId="184" fontId="20" fillId="0" borderId="2" xfId="1153" applyNumberFormat="1" applyFont="1" applyFill="1" applyBorder="1" applyAlignment="1">
      <alignment horizontal="center" vertical="center" wrapText="1"/>
    </xf>
    <xf numFmtId="184" fontId="23" fillId="0" borderId="1" xfId="1153" applyNumberFormat="1" applyFont="1" applyFill="1" applyBorder="1" applyAlignment="1">
      <alignment horizontal="center" vertical="center" wrapText="1"/>
    </xf>
    <xf numFmtId="0" fontId="23" fillId="0" borderId="1" xfId="1153" applyNumberFormat="1" applyFont="1" applyFill="1" applyBorder="1" applyAlignment="1">
      <alignment horizontal="center" vertical="center" wrapText="1"/>
    </xf>
    <xf numFmtId="0" fontId="5" fillId="0" borderId="7" xfId="1153" applyNumberFormat="1" applyFont="1" applyFill="1" applyBorder="1" applyAlignment="1">
      <alignment horizontal="center" vertical="center" wrapText="1"/>
    </xf>
    <xf numFmtId="0" fontId="5" fillId="0" borderId="9" xfId="1153" applyNumberFormat="1" applyFont="1" applyFill="1" applyBorder="1" applyAlignment="1">
      <alignment horizontal="center" vertical="center" wrapText="1"/>
    </xf>
    <xf numFmtId="0" fontId="5" fillId="0" borderId="8" xfId="1153" applyNumberFormat="1" applyFont="1" applyFill="1" applyBorder="1" applyAlignment="1">
      <alignment horizontal="center" vertical="center" wrapText="1"/>
    </xf>
    <xf numFmtId="0" fontId="10" fillId="0" borderId="0" xfId="1153" applyFont="1" applyFill="1"/>
    <xf numFmtId="184" fontId="18" fillId="0" borderId="10" xfId="1153" applyNumberFormat="1" applyFont="1" applyFill="1" applyBorder="1" applyAlignment="1">
      <alignment horizontal="center" vertical="center" wrapText="1"/>
    </xf>
    <xf numFmtId="184" fontId="18" fillId="0" borderId="11" xfId="1153" applyNumberFormat="1" applyFont="1" applyFill="1" applyBorder="1" applyAlignment="1">
      <alignment horizontal="center" vertical="center" wrapText="1"/>
    </xf>
    <xf numFmtId="0" fontId="24" fillId="0" borderId="4" xfId="1924" applyNumberFormat="1" applyFont="1" applyFill="1" applyBorder="1" applyAlignment="1">
      <alignment vertical="center"/>
    </xf>
    <xf numFmtId="0" fontId="24" fillId="0" borderId="0" xfId="1924" applyNumberFormat="1" applyFont="1" applyFill="1" applyBorder="1" applyAlignment="1">
      <alignment vertical="center"/>
    </xf>
    <xf numFmtId="184" fontId="24" fillId="0" borderId="4" xfId="1924" applyNumberFormat="1" applyFont="1" applyFill="1" applyBorder="1" applyAlignment="1">
      <alignment vertical="center"/>
    </xf>
    <xf numFmtId="184" fontId="24" fillId="0" borderId="0" xfId="1924" applyNumberFormat="1" applyFont="1" applyFill="1" applyBorder="1" applyAlignment="1">
      <alignment vertical="center"/>
    </xf>
    <xf numFmtId="184" fontId="25" fillId="0" borderId="0" xfId="1153" applyNumberFormat="1" applyFont="1" applyFill="1" applyAlignment="1">
      <alignment horizontal="center" vertical="center" wrapText="1"/>
    </xf>
    <xf numFmtId="184" fontId="23" fillId="0" borderId="0" xfId="1153" applyNumberFormat="1" applyFont="1" applyFill="1" applyAlignment="1">
      <alignment horizontal="center" vertical="center" wrapText="1"/>
    </xf>
    <xf numFmtId="184" fontId="26" fillId="0" borderId="0" xfId="1153" applyNumberFormat="1" applyFont="1" applyFill="1" applyAlignment="1">
      <alignment horizontal="center"/>
    </xf>
    <xf numFmtId="184" fontId="27" fillId="0" borderId="0" xfId="1924" applyNumberFormat="1" applyFont="1" applyFill="1" applyAlignment="1">
      <alignment horizontal="center" vertical="center"/>
    </xf>
    <xf numFmtId="184" fontId="26" fillId="0" borderId="0" xfId="1153" applyNumberFormat="1" applyFont="1" applyFill="1" applyAlignment="1"/>
    <xf numFmtId="184" fontId="20" fillId="0" borderId="1" xfId="1153" applyNumberFormat="1" applyFont="1" applyFill="1" applyBorder="1" applyAlignment="1"/>
    <xf numFmtId="184" fontId="5" fillId="0" borderId="7" xfId="1924" applyNumberFormat="1" applyFont="1" applyFill="1" applyBorder="1" applyAlignment="1">
      <alignment horizontal="center" vertical="center" wrapText="1"/>
    </xf>
    <xf numFmtId="184" fontId="5" fillId="0" borderId="9" xfId="1924" applyNumberFormat="1" applyFont="1" applyFill="1" applyBorder="1" applyAlignment="1">
      <alignment horizontal="center" vertical="center" wrapText="1"/>
    </xf>
    <xf numFmtId="184" fontId="5" fillId="0" borderId="8" xfId="1924" applyNumberFormat="1" applyFont="1" applyFill="1" applyBorder="1" applyAlignment="1">
      <alignment horizontal="center" vertical="center" wrapText="1"/>
    </xf>
    <xf numFmtId="184" fontId="5" fillId="0" borderId="1" xfId="1924" applyNumberFormat="1" applyFont="1" applyFill="1" applyBorder="1" applyAlignment="1">
      <alignment horizontal="center" vertical="center" wrapText="1"/>
    </xf>
    <xf numFmtId="184" fontId="27" fillId="2" borderId="0" xfId="1924" applyNumberFormat="1" applyFont="1" applyFill="1" applyAlignment="1">
      <alignment horizontal="center" vertical="center"/>
    </xf>
    <xf numFmtId="184" fontId="26" fillId="0" borderId="0" xfId="1153" applyNumberFormat="1" applyFont="1" applyFill="1" applyAlignment="1">
      <alignment vertical="center"/>
    </xf>
    <xf numFmtId="184" fontId="10" fillId="0" borderId="0" xfId="1153" applyNumberFormat="1" applyFont="1" applyFill="1" applyAlignment="1">
      <alignment vertical="center"/>
    </xf>
    <xf numFmtId="184" fontId="10" fillId="0" borderId="0" xfId="1153" applyNumberFormat="1" applyFont="1" applyFill="1" applyAlignment="1">
      <alignment horizontal="center" vertical="center"/>
    </xf>
    <xf numFmtId="184" fontId="26" fillId="0" borderId="0" xfId="1153" applyNumberFormat="1" applyFont="1" applyFill="1" applyAlignment="1">
      <alignment horizontal="center" vertical="center"/>
    </xf>
    <xf numFmtId="0" fontId="24" fillId="0" borderId="0" xfId="1153" applyNumberFormat="1" applyFont="1" applyFill="1" applyAlignment="1">
      <alignment vertical="center"/>
    </xf>
    <xf numFmtId="184" fontId="24" fillId="0" borderId="0" xfId="1153" applyNumberFormat="1" applyFont="1" applyFill="1" applyAlignment="1">
      <alignment vertical="center"/>
    </xf>
    <xf numFmtId="184" fontId="28" fillId="0" borderId="0" xfId="1153" applyNumberFormat="1" applyFont="1" applyFill="1" applyAlignment="1"/>
    <xf numFmtId="184" fontId="24" fillId="0" borderId="0" xfId="1153" applyNumberFormat="1" applyFont="1" applyFill="1" applyAlignment="1">
      <alignment horizontal="center" vertical="center"/>
    </xf>
    <xf numFmtId="184" fontId="24" fillId="2" borderId="0" xfId="1153" applyNumberFormat="1" applyFont="1" applyFill="1" applyAlignment="1">
      <alignment horizontal="center" vertical="center"/>
    </xf>
    <xf numFmtId="184" fontId="27" fillId="0" borderId="0" xfId="1153" applyNumberFormat="1" applyFont="1" applyFill="1" applyAlignment="1">
      <alignment horizontal="center" vertical="center"/>
    </xf>
    <xf numFmtId="184" fontId="5" fillId="0" borderId="3"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84" fontId="20" fillId="0" borderId="1" xfId="1153" applyNumberFormat="1" applyFont="1" applyFill="1" applyBorder="1" applyAlignment="1">
      <alignment horizontal="center" vertical="center"/>
    </xf>
    <xf numFmtId="184" fontId="5" fillId="0" borderId="2" xfId="1153" applyNumberFormat="1" applyFont="1" applyFill="1" applyBorder="1" applyAlignment="1">
      <alignment vertical="center" wrapText="1"/>
    </xf>
    <xf numFmtId="184" fontId="5" fillId="0" borderId="3" xfId="1153" applyNumberFormat="1" applyFont="1" applyFill="1" applyBorder="1" applyAlignment="1">
      <alignment vertical="center" wrapText="1"/>
    </xf>
    <xf numFmtId="184" fontId="5" fillId="0" borderId="3" xfId="1153" applyNumberFormat="1" applyFont="1" applyFill="1" applyBorder="1" applyAlignment="1">
      <alignment horizontal="center" vertical="center" wrapText="1"/>
    </xf>
    <xf numFmtId="184" fontId="5" fillId="0" borderId="9" xfId="1153" applyNumberFormat="1" applyFont="1" applyFill="1" applyBorder="1" applyAlignment="1">
      <alignment horizontal="center" vertical="center" wrapText="1"/>
    </xf>
    <xf numFmtId="212" fontId="5" fillId="0" borderId="1" xfId="1153" applyNumberFormat="1" applyFont="1" applyFill="1" applyBorder="1" applyAlignment="1">
      <alignment horizontal="center" vertical="center"/>
    </xf>
    <xf numFmtId="212" fontId="5" fillId="0" borderId="7" xfId="1153" applyNumberFormat="1" applyFont="1" applyFill="1" applyBorder="1" applyAlignment="1">
      <alignment horizontal="center" vertical="center"/>
    </xf>
    <xf numFmtId="212" fontId="5" fillId="0" borderId="7" xfId="1153" applyNumberFormat="1" applyFont="1" applyFill="1" applyBorder="1" applyAlignment="1">
      <alignment horizontal="center" vertical="center" wrapText="1"/>
    </xf>
    <xf numFmtId="180" fontId="5" fillId="0" borderId="7" xfId="1925" applyNumberFormat="1" applyFont="1" applyFill="1" applyBorder="1" applyAlignment="1">
      <alignment horizontal="center" vertical="center" wrapText="1"/>
    </xf>
    <xf numFmtId="0" fontId="5" fillId="0" borderId="1" xfId="1153" applyNumberFormat="1" applyFont="1" applyFill="1" applyBorder="1" applyAlignment="1">
      <alignment horizontal="center" vertical="center"/>
    </xf>
    <xf numFmtId="212" fontId="10" fillId="0" borderId="0" xfId="1153" applyNumberFormat="1"/>
    <xf numFmtId="0" fontId="30" fillId="0" borderId="0" xfId="0" applyFont="1" applyAlignment="1">
      <alignment horizontal="justify"/>
    </xf>
    <xf numFmtId="202" fontId="5" fillId="0" borderId="1" xfId="1153" applyNumberFormat="1" applyFont="1" applyFill="1" applyBorder="1" applyAlignment="1">
      <alignment horizontal="center" vertical="center" wrapText="1"/>
    </xf>
    <xf numFmtId="0" fontId="5" fillId="0" borderId="1" xfId="1153" applyFont="1" applyFill="1" applyBorder="1" applyAlignment="1">
      <alignment horizontal="center" vertical="center"/>
    </xf>
    <xf numFmtId="184" fontId="20" fillId="0" borderId="1" xfId="1153" applyNumberFormat="1" applyFont="1" applyFill="1" applyBorder="1" applyAlignment="1">
      <alignment horizontal="center" wrapText="1"/>
    </xf>
    <xf numFmtId="0" fontId="10" fillId="0" borderId="0" xfId="1153" applyAlignment="1">
      <alignment horizontal="center"/>
    </xf>
    <xf numFmtId="0" fontId="31" fillId="0" borderId="0" xfId="0" applyFont="1" applyAlignment="1">
      <alignment horizontal="justify"/>
    </xf>
    <xf numFmtId="0" fontId="29"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0" xfId="1153" applyBorder="1"/>
    <xf numFmtId="0" fontId="23" fillId="0" borderId="7" xfId="1153" applyNumberFormat="1" applyFont="1" applyFill="1" applyBorder="1" applyAlignment="1">
      <alignment horizontal="center" vertical="center" wrapText="1"/>
    </xf>
    <xf numFmtId="0" fontId="23" fillId="0" borderId="8" xfId="1153" applyNumberFormat="1" applyFont="1" applyFill="1" applyBorder="1" applyAlignment="1">
      <alignment horizontal="center" vertical="center" wrapText="1"/>
    </xf>
    <xf numFmtId="0" fontId="29" fillId="0" borderId="1" xfId="0" applyFont="1" applyFill="1" applyBorder="1" applyAlignment="1">
      <alignment vertical="center"/>
    </xf>
    <xf numFmtId="184" fontId="5" fillId="0" borderId="1" xfId="1153" applyNumberFormat="1" applyFont="1" applyFill="1" applyBorder="1" applyAlignment="1"/>
    <xf numFmtId="184" fontId="5" fillId="0" borderId="1" xfId="1924" applyNumberFormat="1" applyFont="1" applyFill="1" applyBorder="1" applyAlignment="1">
      <alignment horizontal="center" vertical="center"/>
    </xf>
    <xf numFmtId="184" fontId="20" fillId="0" borderId="1" xfId="1924" applyNumberFormat="1" applyFont="1" applyFill="1" applyBorder="1" applyAlignment="1">
      <alignment horizontal="center" vertical="center"/>
    </xf>
    <xf numFmtId="0" fontId="32" fillId="0" borderId="0" xfId="0" applyFont="1" applyFill="1"/>
    <xf numFmtId="0" fontId="15" fillId="0" borderId="0" xfId="1166" applyFont="1" applyFill="1" applyAlignment="1">
      <alignment vertical="center"/>
    </xf>
    <xf numFmtId="0" fontId="15" fillId="0" borderId="0" xfId="1166" applyFont="1" applyFill="1" applyBorder="1" applyAlignment="1">
      <alignment vertical="center"/>
    </xf>
    <xf numFmtId="0" fontId="33" fillId="0" borderId="0" xfId="1166" applyFont="1" applyFill="1" applyAlignment="1">
      <alignment vertical="center"/>
    </xf>
    <xf numFmtId="0" fontId="15" fillId="0" borderId="0" xfId="1166" applyFont="1" applyFill="1" applyAlignment="1">
      <alignment horizontal="center" vertical="center"/>
    </xf>
    <xf numFmtId="0" fontId="34" fillId="0" borderId="0" xfId="0" applyFont="1" applyFill="1"/>
    <xf numFmtId="0" fontId="35" fillId="0" borderId="0" xfId="0" applyFont="1" applyFill="1"/>
    <xf numFmtId="0" fontId="32" fillId="0" borderId="0" xfId="0" applyFont="1"/>
    <xf numFmtId="0" fontId="32" fillId="0" borderId="0" xfId="0" applyFont="1" applyAlignment="1">
      <alignment horizontal="left"/>
    </xf>
    <xf numFmtId="43" fontId="32" fillId="0" borderId="0" xfId="32" applyFont="1" applyAlignment="1">
      <alignment horizontal="center"/>
    </xf>
    <xf numFmtId="43" fontId="32" fillId="0" borderId="0" xfId="32" applyFont="1" applyAlignment="1">
      <alignment horizontal="right"/>
    </xf>
    <xf numFmtId="0" fontId="15" fillId="0" borderId="0" xfId="0" applyFont="1" applyFill="1" applyAlignment="1">
      <alignment horizontal="left"/>
    </xf>
    <xf numFmtId="0" fontId="15" fillId="0" borderId="0" xfId="0" applyFont="1" applyFill="1"/>
    <xf numFmtId="43" fontId="15" fillId="0" borderId="0" xfId="32" applyFont="1" applyFill="1" applyAlignment="1">
      <alignment horizontal="center"/>
    </xf>
    <xf numFmtId="0" fontId="36" fillId="0" borderId="0" xfId="1166" applyFont="1" applyFill="1" applyAlignment="1">
      <alignment horizontal="center" vertical="top" wrapText="1"/>
    </xf>
    <xf numFmtId="0" fontId="36" fillId="0" borderId="0" xfId="1166" applyFont="1" applyFill="1" applyBorder="1" applyAlignment="1">
      <alignment horizontal="center" vertical="center" wrapText="1"/>
    </xf>
    <xf numFmtId="0" fontId="33" fillId="0" borderId="1" xfId="1166" applyFont="1" applyFill="1" applyBorder="1" applyAlignment="1">
      <alignment horizontal="center" vertical="center"/>
    </xf>
    <xf numFmtId="0" fontId="33" fillId="0" borderId="1" xfId="1166" applyFont="1" applyFill="1" applyBorder="1" applyAlignment="1">
      <alignment horizontal="center" vertical="center" wrapText="1"/>
    </xf>
    <xf numFmtId="43" fontId="33" fillId="0" borderId="1" xfId="32" applyFont="1" applyFill="1" applyBorder="1" applyAlignment="1">
      <alignment horizontal="center" vertical="center" wrapText="1"/>
    </xf>
    <xf numFmtId="0" fontId="33" fillId="0" borderId="1" xfId="1166" applyFont="1" applyFill="1" applyBorder="1" applyAlignment="1">
      <alignment horizontal="left" vertical="center"/>
    </xf>
    <xf numFmtId="0" fontId="33" fillId="0" borderId="1" xfId="1166" applyFont="1" applyFill="1" applyBorder="1" applyAlignment="1">
      <alignment horizontal="left" vertical="center" wrapText="1"/>
    </xf>
    <xf numFmtId="0" fontId="15" fillId="0" borderId="1" xfId="1166" applyFont="1" applyFill="1" applyBorder="1" applyAlignment="1">
      <alignment horizontal="center" vertical="center"/>
    </xf>
    <xf numFmtId="0" fontId="15" fillId="0" borderId="1" xfId="1166" applyFont="1" applyFill="1" applyBorder="1" applyAlignment="1">
      <alignment horizontal="left" vertical="center" wrapText="1"/>
    </xf>
    <xf numFmtId="43" fontId="15" fillId="0" borderId="1" xfId="32" applyFont="1" applyFill="1" applyBorder="1" applyAlignment="1">
      <alignment horizontal="center" vertical="center" wrapText="1"/>
    </xf>
    <xf numFmtId="0" fontId="15" fillId="0" borderId="1" xfId="1166" applyNumberFormat="1" applyFont="1" applyFill="1" applyBorder="1" applyAlignment="1">
      <alignment horizontal="left" vertical="center" wrapText="1"/>
    </xf>
    <xf numFmtId="0" fontId="33" fillId="0" borderId="7" xfId="1707" applyNumberFormat="1" applyFont="1" applyFill="1" applyBorder="1" applyAlignment="1" applyProtection="1">
      <alignment horizontal="center" vertical="center" wrapText="1"/>
    </xf>
    <xf numFmtId="0" fontId="15" fillId="0" borderId="1" xfId="1707" applyNumberFormat="1" applyFont="1" applyFill="1" applyBorder="1" applyAlignment="1" applyProtection="1">
      <alignment horizontal="center" vertical="center" wrapText="1"/>
    </xf>
    <xf numFmtId="0" fontId="15" fillId="0" borderId="1" xfId="1219" applyFont="1" applyFill="1" applyBorder="1" applyAlignment="1">
      <alignment horizontal="center" vertical="center"/>
    </xf>
    <xf numFmtId="0" fontId="33" fillId="0" borderId="8" xfId="1707" applyNumberFormat="1" applyFont="1" applyFill="1" applyBorder="1" applyAlignment="1" applyProtection="1">
      <alignment horizontal="center" vertical="center" wrapText="1"/>
    </xf>
    <xf numFmtId="0" fontId="15" fillId="0" borderId="2" xfId="1707" applyNumberFormat="1" applyFont="1" applyFill="1" applyBorder="1" applyAlignment="1" applyProtection="1">
      <alignment horizontal="left" vertical="center" wrapText="1"/>
    </xf>
    <xf numFmtId="0" fontId="15" fillId="0" borderId="3" xfId="1707" applyNumberFormat="1" applyFont="1" applyFill="1" applyBorder="1" applyAlignment="1" applyProtection="1">
      <alignment horizontal="left" vertical="center" wrapText="1"/>
    </xf>
    <xf numFmtId="0" fontId="15" fillId="0" borderId="4" xfId="1707" applyNumberFormat="1" applyFont="1" applyFill="1" applyBorder="1" applyAlignment="1" applyProtection="1">
      <alignment horizontal="left" vertical="center" wrapText="1"/>
    </xf>
    <xf numFmtId="43" fontId="15" fillId="0" borderId="1" xfId="32" applyFont="1" applyFill="1" applyBorder="1" applyAlignment="1">
      <alignment vertical="center" wrapText="1"/>
    </xf>
    <xf numFmtId="0" fontId="33" fillId="0" borderId="9" xfId="1707" applyNumberFormat="1" applyFont="1" applyFill="1" applyBorder="1" applyAlignment="1" applyProtection="1">
      <alignment horizontal="center" vertical="center" wrapText="1"/>
    </xf>
    <xf numFmtId="0" fontId="15" fillId="0" borderId="7" xfId="1707" applyNumberFormat="1" applyFont="1" applyFill="1" applyBorder="1" applyAlignment="1" applyProtection="1">
      <alignment horizontal="left" vertical="center" wrapText="1"/>
    </xf>
    <xf numFmtId="0" fontId="15" fillId="0" borderId="1" xfId="1707" applyNumberFormat="1" applyFont="1" applyFill="1" applyBorder="1" applyAlignment="1" applyProtection="1">
      <alignment horizontal="left" vertical="center" wrapText="1"/>
    </xf>
    <xf numFmtId="0" fontId="15" fillId="0" borderId="1" xfId="1913" applyFont="1" applyFill="1" applyBorder="1" applyAlignment="1">
      <alignment horizontal="center" vertical="center" wrapText="1"/>
    </xf>
    <xf numFmtId="0" fontId="15" fillId="0" borderId="9" xfId="1707" applyNumberFormat="1" applyFont="1" applyFill="1" applyBorder="1" applyAlignment="1" applyProtection="1">
      <alignment horizontal="left" vertical="center" wrapText="1"/>
    </xf>
    <xf numFmtId="43" fontId="15" fillId="0" borderId="1" xfId="32" applyFont="1" applyFill="1" applyBorder="1" applyAlignment="1">
      <alignment horizontal="left" vertical="center" wrapText="1"/>
    </xf>
    <xf numFmtId="0" fontId="15" fillId="0" borderId="8" xfId="1707" applyNumberFormat="1" applyFont="1" applyFill="1" applyBorder="1" applyAlignment="1" applyProtection="1">
      <alignment horizontal="left" vertical="center" wrapText="1"/>
    </xf>
    <xf numFmtId="0" fontId="15" fillId="0" borderId="2" xfId="1707" applyNumberFormat="1" applyFont="1" applyFill="1" applyBorder="1" applyAlignment="1" applyProtection="1">
      <alignment horizontal="left" vertical="center" wrapText="1" shrinkToFit="1"/>
    </xf>
    <xf numFmtId="0" fontId="15" fillId="0" borderId="3" xfId="1707" applyNumberFormat="1" applyFont="1" applyFill="1" applyBorder="1" applyAlignment="1" applyProtection="1">
      <alignment horizontal="left" vertical="center" wrapText="1" shrinkToFit="1"/>
    </xf>
    <xf numFmtId="0" fontId="15" fillId="0" borderId="4" xfId="1707" applyNumberFormat="1" applyFont="1" applyFill="1" applyBorder="1" applyAlignment="1" applyProtection="1">
      <alignment horizontal="left" vertical="center" wrapText="1" shrinkToFit="1"/>
    </xf>
    <xf numFmtId="0" fontId="33" fillId="0" borderId="1" xfId="1707" applyNumberFormat="1" applyFont="1" applyFill="1" applyBorder="1" applyAlignment="1" applyProtection="1">
      <alignment horizontal="center" vertical="center" wrapText="1"/>
    </xf>
    <xf numFmtId="43" fontId="15" fillId="0" borderId="1" xfId="1219" applyNumberFormat="1" applyFont="1" applyFill="1" applyBorder="1" applyAlignment="1">
      <alignment horizontal="center" wrapText="1"/>
    </xf>
    <xf numFmtId="203" fontId="15" fillId="0" borderId="1" xfId="1166" applyNumberFormat="1" applyFont="1" applyFill="1" applyBorder="1" applyAlignment="1">
      <alignment horizontal="center" vertical="center" wrapText="1"/>
    </xf>
    <xf numFmtId="31" fontId="15" fillId="0" borderId="1" xfId="0" applyNumberFormat="1" applyFont="1" applyFill="1" applyBorder="1" applyAlignment="1" applyProtection="1">
      <alignment vertical="center" wrapText="1"/>
    </xf>
    <xf numFmtId="0" fontId="15" fillId="0" borderId="1" xfId="0" applyFont="1" applyFill="1" applyBorder="1" applyAlignment="1" applyProtection="1">
      <alignment vertical="center" wrapText="1"/>
    </xf>
    <xf numFmtId="43" fontId="15" fillId="0" borderId="0" xfId="32" applyFont="1" applyFill="1" applyAlignment="1">
      <alignment horizontal="right"/>
    </xf>
    <xf numFmtId="43" fontId="15" fillId="0" borderId="0" xfId="32" applyFont="1" applyFill="1" applyBorder="1" applyAlignment="1">
      <alignment horizontal="right" vertical="center"/>
    </xf>
    <xf numFmtId="43" fontId="33" fillId="0" borderId="1" xfId="32" applyFont="1" applyFill="1" applyBorder="1" applyAlignment="1">
      <alignment horizontal="right" vertical="center" wrapText="1"/>
    </xf>
    <xf numFmtId="43" fontId="33" fillId="0" borderId="0" xfId="1166" applyNumberFormat="1" applyFont="1" applyFill="1" applyAlignment="1">
      <alignment vertical="center"/>
    </xf>
    <xf numFmtId="43" fontId="15" fillId="0" borderId="1" xfId="32" applyFont="1" applyFill="1" applyBorder="1" applyAlignment="1">
      <alignment horizontal="right" vertical="center"/>
    </xf>
    <xf numFmtId="43" fontId="15" fillId="0" borderId="1" xfId="32" applyFont="1" applyFill="1" applyBorder="1" applyAlignment="1">
      <alignment horizontal="right" vertical="center" wrapText="1"/>
    </xf>
    <xf numFmtId="43" fontId="15" fillId="0" borderId="0" xfId="1166" applyNumberFormat="1" applyFont="1" applyFill="1" applyAlignment="1">
      <alignment vertical="center"/>
    </xf>
    <xf numFmtId="203" fontId="15" fillId="0" borderId="1" xfId="1166" applyNumberFormat="1" applyFont="1" applyFill="1" applyBorder="1" applyAlignment="1">
      <alignment horizontal="right" vertical="center" wrapText="1"/>
    </xf>
    <xf numFmtId="0" fontId="33" fillId="0" borderId="2" xfId="1166" applyFont="1" applyFill="1" applyBorder="1" applyAlignment="1">
      <alignment horizontal="left" vertical="center" wrapText="1"/>
    </xf>
    <xf numFmtId="0" fontId="33" fillId="0" borderId="3" xfId="1166" applyFont="1" applyFill="1" applyBorder="1" applyAlignment="1">
      <alignment horizontal="left" vertical="center" wrapText="1"/>
    </xf>
    <xf numFmtId="0" fontId="33" fillId="0" borderId="4" xfId="1166" applyFont="1" applyFill="1" applyBorder="1" applyAlignment="1">
      <alignment horizontal="left" vertical="center" wrapText="1"/>
    </xf>
    <xf numFmtId="43" fontId="33" fillId="0" borderId="1" xfId="32" applyFont="1" applyFill="1" applyBorder="1" applyAlignment="1" applyProtection="1">
      <alignment horizontal="center" vertical="center" wrapText="1"/>
    </xf>
    <xf numFmtId="43" fontId="15" fillId="0" borderId="1" xfId="32" applyFont="1" applyFill="1" applyBorder="1" applyAlignment="1">
      <alignment horizontal="center"/>
    </xf>
    <xf numFmtId="0" fontId="33" fillId="0" borderId="7" xfId="1362" applyNumberFormat="1" applyFont="1" applyFill="1" applyBorder="1" applyAlignment="1" applyProtection="1">
      <alignment horizontal="center" vertical="center" wrapText="1"/>
    </xf>
    <xf numFmtId="0" fontId="15" fillId="0" borderId="2" xfId="1362" applyNumberFormat="1" applyFont="1" applyFill="1" applyBorder="1" applyAlignment="1" applyProtection="1">
      <alignment horizontal="left" vertical="center" wrapText="1"/>
    </xf>
    <xf numFmtId="0" fontId="15" fillId="0" borderId="3" xfId="1362" applyNumberFormat="1" applyFont="1" applyFill="1" applyBorder="1" applyAlignment="1" applyProtection="1">
      <alignment horizontal="left" vertical="center" wrapText="1"/>
    </xf>
    <xf numFmtId="0" fontId="15" fillId="0" borderId="4" xfId="1362" applyNumberFormat="1" applyFont="1" applyFill="1" applyBorder="1" applyAlignment="1" applyProtection="1">
      <alignment horizontal="left" vertical="center" wrapText="1"/>
    </xf>
    <xf numFmtId="0" fontId="33" fillId="0" borderId="9" xfId="1362" applyNumberFormat="1" applyFont="1" applyFill="1" applyBorder="1" applyAlignment="1" applyProtection="1">
      <alignment horizontal="center" vertical="center" wrapText="1"/>
    </xf>
    <xf numFmtId="43" fontId="15" fillId="0" borderId="1" xfId="32" applyFont="1" applyFill="1" applyBorder="1" applyAlignment="1" applyProtection="1">
      <alignment horizontal="center" vertical="center" wrapText="1"/>
    </xf>
    <xf numFmtId="0" fontId="33" fillId="0" borderId="8" xfId="1362" applyNumberFormat="1" applyFont="1" applyFill="1" applyBorder="1" applyAlignment="1" applyProtection="1">
      <alignment horizontal="center" vertical="center" wrapText="1"/>
    </xf>
    <xf numFmtId="0" fontId="33" fillId="0" borderId="1" xfId="1362" applyNumberFormat="1" applyFont="1" applyFill="1" applyBorder="1" applyAlignment="1" applyProtection="1">
      <alignment horizontal="center" vertical="center" wrapText="1"/>
    </xf>
    <xf numFmtId="0" fontId="15" fillId="0" borderId="2" xfId="1351" applyNumberFormat="1" applyFont="1" applyFill="1" applyBorder="1" applyAlignment="1">
      <alignment horizontal="left" vertical="center" wrapText="1"/>
    </xf>
    <xf numFmtId="0" fontId="15" fillId="0" borderId="3" xfId="1351" applyNumberFormat="1" applyFont="1" applyFill="1" applyBorder="1" applyAlignment="1">
      <alignment horizontal="left" vertical="center" wrapText="1"/>
    </xf>
    <xf numFmtId="0" fontId="15" fillId="0" borderId="4" xfId="1351"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1" xfId="1362" applyNumberFormat="1" applyFont="1" applyFill="1" applyBorder="1" applyAlignment="1" applyProtection="1">
      <alignment horizontal="left" vertical="center" wrapText="1"/>
    </xf>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xf>
    <xf numFmtId="0" fontId="15" fillId="0" borderId="1" xfId="0" applyFont="1" applyFill="1" applyBorder="1" applyAlignment="1">
      <alignment horizontal="left"/>
    </xf>
    <xf numFmtId="0" fontId="37" fillId="0" borderId="0" xfId="0" applyNumberFormat="1" applyFont="1" applyFill="1" applyBorder="1" applyAlignment="1">
      <alignment vertical="center"/>
    </xf>
    <xf numFmtId="43" fontId="33" fillId="0" borderId="1" xfId="32" applyFont="1" applyFill="1" applyBorder="1" applyAlignment="1" applyProtection="1">
      <alignment horizontal="right" vertical="center" wrapText="1"/>
    </xf>
    <xf numFmtId="0" fontId="35" fillId="0" borderId="0" xfId="0" applyNumberFormat="1" applyFont="1" applyFill="1" applyBorder="1" applyAlignment="1">
      <alignment vertical="center"/>
    </xf>
    <xf numFmtId="0" fontId="38" fillId="0" borderId="0" xfId="0" applyNumberFormat="1" applyFont="1" applyFill="1" applyBorder="1" applyAlignment="1">
      <alignment vertical="center"/>
    </xf>
    <xf numFmtId="43" fontId="15" fillId="0" borderId="1" xfId="32" applyFont="1" applyFill="1" applyBorder="1" applyAlignment="1" applyProtection="1">
      <alignment horizontal="right" vertical="center" wrapText="1"/>
    </xf>
    <xf numFmtId="43" fontId="15" fillId="0" borderId="1" xfId="32" applyFont="1" applyFill="1" applyBorder="1" applyAlignment="1">
      <alignment horizontal="right"/>
    </xf>
    <xf numFmtId="0" fontId="37" fillId="0" borderId="0" xfId="0" applyNumberFormat="1" applyFont="1" applyFill="1" applyBorder="1" applyAlignment="1"/>
    <xf numFmtId="0" fontId="35" fillId="0" borderId="0" xfId="0" applyNumberFormat="1" applyFont="1" applyFill="1" applyBorder="1" applyAlignment="1"/>
    <xf numFmtId="0" fontId="38" fillId="0" borderId="0" xfId="0" applyNumberFormat="1" applyFont="1" applyFill="1" applyBorder="1" applyAlignment="1"/>
  </cellXfs>
  <cellStyles count="2258">
    <cellStyle name="常规" xfId="0" builtinId="0"/>
    <cellStyle name="好_~5676413 2" xfId="1"/>
    <cellStyle name="好_高中教师人数（教育厅1.6日提供） 2" xfId="2"/>
    <cellStyle name="好_银行账户情况表_2010年12月 2" xfId="3"/>
    <cellStyle name="货币[0]" xfId="4" builtinId="7"/>
    <cellStyle name="强调文字颜色 2 3 2" xfId="5"/>
    <cellStyle name="输入" xfId="6" builtinId="20"/>
    <cellStyle name="常规 39" xfId="7"/>
    <cellStyle name="货币" xfId="8" builtinId="4"/>
    <cellStyle name="好_05玉溪" xfId="9"/>
    <cellStyle name="强调 3 4" xfId="10"/>
    <cellStyle name="60% - 着色 2" xfId="11"/>
    <cellStyle name="好_2007年可用财力 3" xfId="12"/>
    <cellStyle name="差_Book1_Book1" xfId="13"/>
    <cellStyle name="20% - 强调文字颜色 3" xfId="14" builtinId="38"/>
    <cellStyle name="Accent1 5" xfId="15"/>
    <cellStyle name="Accent2 - 20% 2" xfId="16"/>
    <cellStyle name="常规 3 2 3 2" xfId="17"/>
    <cellStyle name="常规 18 5" xfId="18"/>
    <cellStyle name="20% - 着色 6 2" xfId="19"/>
    <cellStyle name="_Book1_2 2" xfId="20"/>
    <cellStyle name="千位分隔[0]" xfId="21" builtinId="6"/>
    <cellStyle name="Accent2 - 40%" xfId="22"/>
    <cellStyle name="常规 3 4 3" xfId="23"/>
    <cellStyle name="好_Book1_1 6" xfId="24"/>
    <cellStyle name="Input 2" xfId="25"/>
    <cellStyle name="40% - 强调文字颜色 3" xfId="26" builtinId="39"/>
    <cellStyle name="常规 26 2" xfId="27"/>
    <cellStyle name="常规 31 2" xfId="28"/>
    <cellStyle name="差" xfId="29" builtinId="27"/>
    <cellStyle name="差_2006年水利统计指标统计表 2" xfId="30"/>
    <cellStyle name="常规 7 3" xfId="31"/>
    <cellStyle name="千位分隔" xfId="32" builtinId="3"/>
    <cellStyle name="40% - 着色 3 5" xfId="33"/>
    <cellStyle name="Accent6 4" xfId="34"/>
    <cellStyle name="常规 12 2 3" xfId="35"/>
    <cellStyle name="60% - 强调文字颜色 3" xfId="36" builtinId="40"/>
    <cellStyle name="日期" xfId="37"/>
    <cellStyle name="60% - 强调文字颜色 6 3 2" xfId="38"/>
    <cellStyle name="差_奖励补助测算5.23新" xfId="39"/>
    <cellStyle name="Accent2 - 60%" xfId="40"/>
    <cellStyle name="警告文本 2 2 5" xfId="41"/>
    <cellStyle name="超链接" xfId="42" builtinId="8"/>
    <cellStyle name="差_2009年一般性转移支付标准工资_奖励补助测算5.22测试" xfId="43"/>
    <cellStyle name="60% - 强调文字颜色 5 4 2" xfId="44"/>
    <cellStyle name="警告文本 2 7" xfId="45"/>
    <cellStyle name="百分比" xfId="46" builtinId="5"/>
    <cellStyle name="40% - 强调文字颜色 6 4 2" xfId="47"/>
    <cellStyle name="60% - 强调文字颜色 4 2 2 2" xfId="48"/>
    <cellStyle name="差_Book1 2" xfId="49"/>
    <cellStyle name="Accent4 5" xfId="50"/>
    <cellStyle name="好_地方配套按人均增幅控制8.31（调整结案率后）xl 2" xfId="51"/>
    <cellStyle name="已访问的超链接" xfId="52" builtinId="9"/>
    <cellStyle name="差_地方配套按人均增幅控制8.30xl 2" xfId="53"/>
    <cellStyle name="注释" xfId="54" builtinId="10"/>
    <cellStyle name="60% - 强调文字颜色 2 3" xfId="55"/>
    <cellStyle name="_ET_STYLE_NoName_00__Sheet3" xfId="56"/>
    <cellStyle name="40% - 着色 3 4" xfId="57"/>
    <cellStyle name="Accent6 3" xfId="58"/>
    <cellStyle name="常规 12 2 2" xfId="59"/>
    <cellStyle name="60% - 强调文字颜色 2" xfId="60" builtinId="36"/>
    <cellStyle name="差_2006年分析表" xfId="61"/>
    <cellStyle name="60% - 强调文字颜色 2 2 2 4" xfId="62"/>
    <cellStyle name="Accent6_贫困县涉农资金整合工作示范县统计表12月21日" xfId="63"/>
    <cellStyle name="差_2007年政法部门业务指标" xfId="64"/>
    <cellStyle name="差_教师绩效工资测算表（离退休按各地上报数测算）2009年1月1日" xfId="65"/>
    <cellStyle name="标题 4" xfId="66" builtinId="19"/>
    <cellStyle name="警告文本" xfId="67" builtinId="11"/>
    <cellStyle name="常规 4 2 2 3" xfId="68"/>
    <cellStyle name="常规 4 4 3" xfId="69"/>
    <cellStyle name="常规 6 5" xfId="70"/>
    <cellStyle name="60% - 强调文字颜色 2 2 2" xfId="71"/>
    <cellStyle name="强调文字颜色 1 2 3" xfId="72"/>
    <cellStyle name="20% - 强调文字颜色 4 4 2" xfId="73"/>
    <cellStyle name="差_奖励补助测算5.22测试" xfId="74"/>
    <cellStyle name="标题" xfId="75" builtinId="15"/>
    <cellStyle name="解释性文本" xfId="76" builtinId="53"/>
    <cellStyle name="百分比 4" xfId="77"/>
    <cellStyle name="标题 1" xfId="78" builtinId="16"/>
    <cellStyle name="0,0_x000d__x000a_NA_x000d__x000a_" xfId="79"/>
    <cellStyle name="60% - 强调文字颜色 2 2 2 2" xfId="80"/>
    <cellStyle name="差_奖励补助测算5.22测试 2" xfId="81"/>
    <cellStyle name="标题 2" xfId="82" builtinId="17"/>
    <cellStyle name="40% - 着色 3 3" xfId="83"/>
    <cellStyle name="Accent6 2" xfId="84"/>
    <cellStyle name="60% - 强调文字颜色 1" xfId="85" builtinId="32"/>
    <cellStyle name="60% - 强调文字颜色 2 2 2 3" xfId="86"/>
    <cellStyle name="标题 3" xfId="87" builtinId="18"/>
    <cellStyle name="Accent6 5" xfId="88"/>
    <cellStyle name="常规 12 2 4" xfId="89"/>
    <cellStyle name="60% - 强调文字颜色 4" xfId="90" builtinId="44"/>
    <cellStyle name="输出" xfId="91" builtinId="21"/>
    <cellStyle name="差_2009年一般性转移支付标准工资 2" xfId="92"/>
    <cellStyle name="20% - 强调文字颜色 2 4 2" xfId="93"/>
    <cellStyle name="计算" xfId="94" builtinId="22"/>
    <cellStyle name="标题 1 2 2 4" xfId="95"/>
    <cellStyle name="40% - 强调文字颜色 4 2" xfId="96"/>
    <cellStyle name="t_HVAC Equipment (3) 4" xfId="97"/>
    <cellStyle name="20% - 着色 1 2" xfId="98"/>
    <cellStyle name="计算 3 2" xfId="99"/>
    <cellStyle name="_ET_STYLE_NoName_00__县公司" xfId="100"/>
    <cellStyle name="检查单元格" xfId="101" builtinId="23"/>
    <cellStyle name="常规 13 5" xfId="102"/>
    <cellStyle name="20% - 强调文字颜色 6" xfId="103" builtinId="50"/>
    <cellStyle name="强调文字颜色 2" xfId="104" builtinId="33"/>
    <cellStyle name="常规 2 2 2 5" xfId="105"/>
    <cellStyle name="好_联系电话 2" xfId="106"/>
    <cellStyle name="40% - 着色 5 2" xfId="107"/>
    <cellStyle name="常规 6 2 3" xfId="108"/>
    <cellStyle name="PSHeading 4" xfId="109"/>
    <cellStyle name="差_教育厅提供义务教育及高中教师人数（2009年1月6日）" xfId="110"/>
    <cellStyle name="链接单元格" xfId="111" builtinId="24"/>
    <cellStyle name="标题 2 2 7" xfId="112"/>
    <cellStyle name="60% - 强调文字颜色 4 2 3" xfId="113"/>
    <cellStyle name="汇总" xfId="114" builtinId="25"/>
    <cellStyle name="差_Book2" xfId="115"/>
    <cellStyle name="20% - 着色 3 5" xfId="116"/>
    <cellStyle name="好" xfId="117" builtinId="26"/>
    <cellStyle name="差 2 3 2" xfId="118"/>
    <cellStyle name="60% - 强调文字颜色 3 2 3 2" xfId="119"/>
    <cellStyle name="Heading 3" xfId="120"/>
    <cellStyle name="20% - Accent3 2" xfId="121"/>
    <cellStyle name="20% - 强调文字颜色 3 3" xfId="122"/>
    <cellStyle name="常规 3 2 6" xfId="123"/>
    <cellStyle name="适中" xfId="124" builtinId="28"/>
    <cellStyle name="20% - 强调文字颜色 5" xfId="125" builtinId="46"/>
    <cellStyle name="强调文字颜色 1" xfId="126" builtinId="29"/>
    <cellStyle name="40% - 强调文字颜色 4 2 3 2" xfId="127"/>
    <cellStyle name="常规 2 2 2 4" xfId="128"/>
    <cellStyle name="20% - 强调文字颜色 1" xfId="129" builtinId="30"/>
    <cellStyle name="标题 5 4" xfId="130"/>
    <cellStyle name="好_第一部分：综合全 4" xfId="131"/>
    <cellStyle name="40% - 强调文字颜色 4 3 2" xfId="132"/>
    <cellStyle name="40% - 强调文字颜色 1" xfId="133" builtinId="31"/>
    <cellStyle name="20% - 强调文字颜色 2" xfId="134" builtinId="34"/>
    <cellStyle name="40% - 强调文字颜色 2" xfId="135" builtinId="35"/>
    <cellStyle name="强调文字颜色 3" xfId="136" builtinId="37"/>
    <cellStyle name="PSChar" xfId="137"/>
    <cellStyle name="强调文字颜色 4" xfId="138" builtinId="41"/>
    <cellStyle name="20% - 强调文字颜色 4" xfId="139" builtinId="42"/>
    <cellStyle name="好_第一部分：综合全 3 2" xfId="140"/>
    <cellStyle name="20% - 着色 1" xfId="141"/>
    <cellStyle name="好_Book1_银行账户情况表_2010年12月 2" xfId="142"/>
    <cellStyle name="计算 3" xfId="143"/>
    <cellStyle name="Input 3" xfId="144"/>
    <cellStyle name="40% - 强调文字颜色 4" xfId="145" builtinId="43"/>
    <cellStyle name="强调文字颜色 5" xfId="146" builtinId="45"/>
    <cellStyle name="20% - 着色 2" xfId="147"/>
    <cellStyle name="计算 4" xfId="148"/>
    <cellStyle name="60% - 强调文字颜色 5 2 2 2" xfId="149"/>
    <cellStyle name="40% - 强调文字颜色 5" xfId="150" builtinId="47"/>
    <cellStyle name="差_2006年全省财力计算表（中央、决算）" xfId="151"/>
    <cellStyle name="Accent6 6" xfId="152"/>
    <cellStyle name="60% - 强调文字颜色 5" xfId="153" builtinId="48"/>
    <cellStyle name="60% - 着色 6 2" xfId="154"/>
    <cellStyle name="标题 1 4 2" xfId="155"/>
    <cellStyle name="强调文字颜色 6" xfId="156" builtinId="49"/>
    <cellStyle name="20% - 着色 3" xfId="157"/>
    <cellStyle name="好_业务工作量指标" xfId="158"/>
    <cellStyle name="适中 2" xfId="159"/>
    <cellStyle name="60% - 强调文字颜色 5 2 2 3" xfId="160"/>
    <cellStyle name="Heading 3 2" xfId="161"/>
    <cellStyle name="_弱电系统设备配置报价清单" xfId="162"/>
    <cellStyle name="20% - 强调文字颜色 3 3 2" xfId="163"/>
    <cellStyle name="40% - 强调文字颜色 6" xfId="164" builtinId="51"/>
    <cellStyle name="Accent6 7" xfId="165"/>
    <cellStyle name="60% - 强调文字颜色 6" xfId="166" builtinId="52"/>
    <cellStyle name="差_2009年一般性转移支付标准工资_奖励补助测算7.25 (version 1) (version 1) 2" xfId="167"/>
    <cellStyle name="60% - 着色 6 3" xfId="168"/>
    <cellStyle name="Accent2 - 20% 3" xfId="169"/>
    <cellStyle name="差_财政支出对上级的依赖程度 2" xfId="170"/>
    <cellStyle name="常规 3 2 3 3" xfId="171"/>
    <cellStyle name="20% - 着色 6 3" xfId="172"/>
    <cellStyle name="_Book1_2 3" xfId="173"/>
    <cellStyle name="常规 4 2 5" xfId="174"/>
    <cellStyle name="常规 4 7" xfId="175"/>
    <cellStyle name="?鹎%U龡&amp;H?_x0008_e_x0005_9_x0006__x0007__x0001__x0001_" xfId="176"/>
    <cellStyle name="20% - 着色 5" xfId="177"/>
    <cellStyle name="常规 3 2 2" xfId="178"/>
    <cellStyle name="适中 4" xfId="179"/>
    <cellStyle name="60% - 强调文字颜色 5 2 2 5" xfId="180"/>
    <cellStyle name="_Book1_1" xfId="181"/>
    <cellStyle name="20% - 强调文字颜色 4 2 2 2" xfId="182"/>
    <cellStyle name="40% - 强调文字颜色 4 2 5" xfId="183"/>
    <cellStyle name="_20100326高清市院遂宁检察院1080P配置清单26日改" xfId="184"/>
    <cellStyle name="_Book1_1_Book1" xfId="185"/>
    <cellStyle name="_Book1_1 2" xfId="186"/>
    <cellStyle name="标题 3 2 2 3" xfId="187"/>
    <cellStyle name="40% - Accent1" xfId="188"/>
    <cellStyle name="好_汇总-县级财政报表附表 2" xfId="189"/>
    <cellStyle name="20% - 着色 5 2" xfId="190"/>
    <cellStyle name="ColLevel_0" xfId="191"/>
    <cellStyle name="60% - 强调文字颜色 1 2 5" xfId="192"/>
    <cellStyle name="差_Book1_1 4" xfId="193"/>
    <cellStyle name="着色 6 5" xfId="194"/>
    <cellStyle name="Accent6 - 40% 3" xfId="195"/>
    <cellStyle name="?鹎%U龡&amp;H?_x0008__x001c__x001c_?_x0007__x0001__x0001_" xfId="196"/>
    <cellStyle name="_Book1" xfId="197"/>
    <cellStyle name="常规 2 7 2" xfId="198"/>
    <cellStyle name="Accent2 9" xfId="199"/>
    <cellStyle name="好_2008年县级公安保障标准落实奖励经费分配测算 3" xfId="200"/>
    <cellStyle name="_Book1 2" xfId="201"/>
    <cellStyle name="60% - 着色 2 5" xfId="202"/>
    <cellStyle name="40% - 强调文字颜色 6 2 6" xfId="203"/>
    <cellStyle name="40% - 着色 1" xfId="204"/>
    <cellStyle name="20% - 强调文字颜色 5 2 2" xfId="205"/>
    <cellStyle name="40% - 强调文字颜色 6 2 7" xfId="206"/>
    <cellStyle name="sstot 3 2" xfId="207"/>
    <cellStyle name="常规 8 2 2 2" xfId="208"/>
    <cellStyle name="40% - 着色 2" xfId="209"/>
    <cellStyle name="好_2008年县级公安保障标准落实奖励经费分配测算 4" xfId="210"/>
    <cellStyle name="_Book1 3" xfId="211"/>
    <cellStyle name="_Book1_1 3" xfId="212"/>
    <cellStyle name="标题 3 2 2 4" xfId="213"/>
    <cellStyle name="40% - Accent2" xfId="214"/>
    <cellStyle name="20% - 着色 5 3" xfId="215"/>
    <cellStyle name="_Book1_1 4" xfId="216"/>
    <cellStyle name="常规_贫困县涉农资金整合工作示范县统计表12月21日" xfId="217"/>
    <cellStyle name="标题 3 2 2 5" xfId="218"/>
    <cellStyle name="60% - 强调文字颜色 4 4 2" xfId="219"/>
    <cellStyle name="40% - Accent3" xfId="220"/>
    <cellStyle name="20% - 着色 5 4" xfId="221"/>
    <cellStyle name="40% - 强调文字颜色 5 2 3 2" xfId="222"/>
    <cellStyle name="常规 3 2 2 4" xfId="223"/>
    <cellStyle name="好_2006年分析表 3 2" xfId="224"/>
    <cellStyle name="Accent3_贫困县涉农资金整合工作示范县统计表12月21日" xfId="225"/>
    <cellStyle name="Accent2 - 20%" xfId="226"/>
    <cellStyle name="常规 3 2 3" xfId="227"/>
    <cellStyle name="20% - 着色 6" xfId="228"/>
    <cellStyle name="好_云南农村义务教育统计表 2" xfId="229"/>
    <cellStyle name="_Book1_2" xfId="230"/>
    <cellStyle name="20% - 强调文字颜色 4 2 2 3" xfId="231"/>
    <cellStyle name="Accent2 - 20% 4" xfId="232"/>
    <cellStyle name="差_财政支出对上级的依赖程度 3" xfId="233"/>
    <cellStyle name="常规 3 2 3 4" xfId="234"/>
    <cellStyle name="着色 2 4" xfId="235"/>
    <cellStyle name="好_卫生部门 2" xfId="236"/>
    <cellStyle name="20% - 着色 6 4" xfId="237"/>
    <cellStyle name="_Book1_2 4" xfId="238"/>
    <cellStyle name="好_530623_2006年县级财政报表附表 2" xfId="239"/>
    <cellStyle name="标题 4 4" xfId="240"/>
    <cellStyle name="千位分隔 5" xfId="241"/>
    <cellStyle name="差_教师绩效工资测算表（离退休按各地上报数测算）2009年1月1日 4" xfId="242"/>
    <cellStyle name="_Book1_2_Book1" xfId="243"/>
    <cellStyle name="40% - 强调文字颜色 4 2 2" xfId="244"/>
    <cellStyle name="60% - 强调文字颜色 5 2 7" xfId="245"/>
    <cellStyle name="解释性文本 2 2 4" xfId="246"/>
    <cellStyle name="好_Book1_4" xfId="247"/>
    <cellStyle name="好_城建部门 3" xfId="248"/>
    <cellStyle name="超级链接 2" xfId="249"/>
    <cellStyle name="_Book1_3" xfId="250"/>
    <cellStyle name="20% - 强调文字颜色 4 2 2 4" xfId="251"/>
    <cellStyle name="_Book1_3 2" xfId="252"/>
    <cellStyle name="解释性文本 2 7" xfId="253"/>
    <cellStyle name="_Book1_3_Book1" xfId="254"/>
    <cellStyle name="_Book1_4" xfId="255"/>
    <cellStyle name="20% - 强调文字颜色 4 2 2 5" xfId="256"/>
    <cellStyle name="Heading 2" xfId="257"/>
    <cellStyle name="20% - 强调文字颜色 3 2" xfId="258"/>
    <cellStyle name="常规 3 2 5" xfId="259"/>
    <cellStyle name="_Book1_Book1" xfId="260"/>
    <cellStyle name="注释 3" xfId="261"/>
    <cellStyle name="_Book1_金融业务培训人员情况表" xfId="262"/>
    <cellStyle name="常规 6 3" xfId="263"/>
    <cellStyle name="好_财政供养人员" xfId="264"/>
    <cellStyle name="_ET_STYLE_NoName_00_ 2" xfId="265"/>
    <cellStyle name="差_2006年分析表 2 2" xfId="266"/>
    <cellStyle name="_ET_STYLE_NoName_00_" xfId="267"/>
    <cellStyle name="常规 4 2 2 2" xfId="268"/>
    <cellStyle name="常规 4 4 2" xfId="269"/>
    <cellStyle name="常规 6 4" xfId="270"/>
    <cellStyle name="_ET_STYLE_NoName_00_ 3" xfId="271"/>
    <cellStyle name="40% - 强调文字颜色 1 2 2 2" xfId="272"/>
    <cellStyle name="_ET_STYLE_NoName_00__Book1" xfId="273"/>
    <cellStyle name="强调 1 4" xfId="274"/>
    <cellStyle name="_ET_STYLE_NoName_00__Book1 2" xfId="275"/>
    <cellStyle name="千位分隔 6" xfId="276"/>
    <cellStyle name="40% - 强调文字颜色 4 2 3" xfId="277"/>
    <cellStyle name="解释性文本 2 2 5" xfId="278"/>
    <cellStyle name="好_城建部门 4" xfId="279"/>
    <cellStyle name="_ET_STYLE_NoName_00__Book1 3" xfId="280"/>
    <cellStyle name="常规 25 2" xfId="281"/>
    <cellStyle name="常规 30 2" xfId="282"/>
    <cellStyle name="40% - 强调文字颜色 4 2 4" xfId="283"/>
    <cellStyle name="常规 2 3 3 2" xfId="284"/>
    <cellStyle name="_ET_STYLE_NoName_00__Book1_1" xfId="285"/>
    <cellStyle name="常规 2 3 3 2 2" xfId="286"/>
    <cellStyle name="_ET_STYLE_NoName_00__Book1_1 2" xfId="287"/>
    <cellStyle name="40% - 着色 4 4" xfId="288"/>
    <cellStyle name="20% - 强调文字颜色 6 2 7" xfId="289"/>
    <cellStyle name="_ET_STYLE_NoName_00__Book1_1 3" xfId="290"/>
    <cellStyle name="差_2006年在职人员情况" xfId="291"/>
    <cellStyle name="40% - 着色 4 5" xfId="292"/>
    <cellStyle name="_ET_STYLE_NoName_00__Book1_1 4" xfId="293"/>
    <cellStyle name="_ET_STYLE_NoName_00__Book1_1_县公司" xfId="294"/>
    <cellStyle name="20% - 强调文字颜色 4 2 5" xfId="295"/>
    <cellStyle name="_ET_STYLE_NoName_00__Book1_1_银行账户情况表_2010年12月" xfId="296"/>
    <cellStyle name="60% - 强调文字颜色 6 4" xfId="297"/>
    <cellStyle name="Accent5 - 60% 4" xfId="298"/>
    <cellStyle name="20% - 强调文字颜色 1 3 2" xfId="299"/>
    <cellStyle name="Accent5 - 20%" xfId="300"/>
    <cellStyle name="常规 2 3 3 3" xfId="301"/>
    <cellStyle name="_ET_STYLE_NoName_00__Book1_2" xfId="302"/>
    <cellStyle name="Dezimal [0]_laroux" xfId="303"/>
    <cellStyle name="_ET_STYLE_NoName_00__Book1_县公司" xfId="304"/>
    <cellStyle name="常规 9 4 2" xfId="305"/>
    <cellStyle name="_ET_STYLE_NoName_00__Book1_银行账户情况表_2010年12月" xfId="306"/>
    <cellStyle name="40% - 强调文字颜色 5 2 2" xfId="307"/>
    <cellStyle name="60% - 强调文字颜色 6 2 7" xfId="308"/>
    <cellStyle name="好 2 3 2" xfId="309"/>
    <cellStyle name="好_2006年分析表 2" xfId="310"/>
    <cellStyle name="好_Book1_县公司 2" xfId="311"/>
    <cellStyle name="_ET_STYLE_NoName_00__建行" xfId="312"/>
    <cellStyle name="差_奖励补助测算7.25 (version 1) (version 1)" xfId="313"/>
    <cellStyle name="60% - 强调文字颜色 4 3" xfId="314"/>
    <cellStyle name="_ET_STYLE_NoName_00__银行账户情况表_2010年12月" xfId="315"/>
    <cellStyle name="40% - 强调文字颜色 5 4" xfId="316"/>
    <cellStyle name="好 2 5" xfId="317"/>
    <cellStyle name="差_2007年可用财力 2" xfId="318"/>
    <cellStyle name="好_县级基础数据 2" xfId="319"/>
    <cellStyle name="_ET_STYLE_NoName_00__云南水利电力有限公司" xfId="320"/>
    <cellStyle name="20% - 着色 2 4" xfId="321"/>
    <cellStyle name="20% - 强调文字颜色 6 3 2" xfId="322"/>
    <cellStyle name="差_业务工作量指标 2" xfId="323"/>
    <cellStyle name="未定义 4" xfId="324"/>
    <cellStyle name="_Sheet1" xfId="325"/>
    <cellStyle name="_Sheet1_Book1" xfId="326"/>
    <cellStyle name="PSSpacer 3" xfId="327"/>
    <cellStyle name="Accent4 - 40%" xfId="328"/>
    <cellStyle name="差_检验表（调整后） 3 2" xfId="329"/>
    <cellStyle name="常规 4 3 2" xfId="330"/>
    <cellStyle name="常规 5 4" xfId="331"/>
    <cellStyle name="_Sheet3 (5)" xfId="332"/>
    <cellStyle name="60% - 强调文字颜色 2 2 4" xfId="333"/>
    <cellStyle name="40% - 强调文字颜色 6 2 2 5" xfId="334"/>
    <cellStyle name="常规 5 9" xfId="335"/>
    <cellStyle name="_Sheet3 (6)" xfId="336"/>
    <cellStyle name="40% - 强调文字颜色 1 2 4" xfId="337"/>
    <cellStyle name="60% - 强调文字颜色 6 4 2" xfId="338"/>
    <cellStyle name="_本部汇总" xfId="339"/>
    <cellStyle name="_南方电网" xfId="340"/>
    <cellStyle name="Accent4_贫困县涉农资金整合工作示范县统计表12月21日" xfId="341"/>
    <cellStyle name="60% - 着色 4 5" xfId="342"/>
    <cellStyle name="标题 1 2 5" xfId="343"/>
    <cellStyle name="Accent4 9" xfId="344"/>
    <cellStyle name="20% - 强调文字颜色 3 2 2 3" xfId="345"/>
    <cellStyle name="强调文字颜色 2 2 2" xfId="346"/>
    <cellStyle name="Accent1 - 20%" xfId="347"/>
    <cellStyle name="20% - Accent1" xfId="348"/>
    <cellStyle name="强调文字颜色 2 2 2 2" xfId="349"/>
    <cellStyle name="Accent1 - 20% 2" xfId="350"/>
    <cellStyle name="20% - Accent1 2" xfId="351"/>
    <cellStyle name="20% - 强调文字颜色 1 3" xfId="352"/>
    <cellStyle name="标题 1 2 6" xfId="353"/>
    <cellStyle name="差_县公司" xfId="354"/>
    <cellStyle name="60% - 强调文字颜色 3 2 2" xfId="355"/>
    <cellStyle name="20% - 强调文字颜色 3 2 2 4" xfId="356"/>
    <cellStyle name="20% - 强调文字颜色 5 4 2" xfId="357"/>
    <cellStyle name="强调文字颜色 2 2 3" xfId="358"/>
    <cellStyle name="20% - Accent2" xfId="359"/>
    <cellStyle name="60% - 强调文字颜色 3 2 2 2" xfId="360"/>
    <cellStyle name="强调文字颜色 2 2 3 2" xfId="361"/>
    <cellStyle name="20% - Accent2 2" xfId="362"/>
    <cellStyle name="20% - 强调文字颜色 2 3" xfId="363"/>
    <cellStyle name="标题 1 2 7" xfId="364"/>
    <cellStyle name="60% - 强调文字颜色 3 2 3" xfId="365"/>
    <cellStyle name="20% - 强调文字颜色 3 2 2 5" xfId="366"/>
    <cellStyle name="强调文字颜色 2 2 4" xfId="367"/>
    <cellStyle name="20% - Accent3" xfId="368"/>
    <cellStyle name="60% - 强调文字颜色 2 2 3 2" xfId="369"/>
    <cellStyle name="60% - 强调文字颜色 3 2 4" xfId="370"/>
    <cellStyle name="Accent6 - 60% 2" xfId="371"/>
    <cellStyle name="强调文字颜色 2 2 5" xfId="372"/>
    <cellStyle name="20% - Accent4" xfId="373"/>
    <cellStyle name="差_Book1_1 7" xfId="374"/>
    <cellStyle name="20% - Accent4 2" xfId="375"/>
    <cellStyle name="20% - 强调文字颜色 4 3" xfId="376"/>
    <cellStyle name="常规 3 3 6" xfId="377"/>
    <cellStyle name="60% - 强调文字颜色 3 2 5" xfId="378"/>
    <cellStyle name="Accent6 - 60% 3" xfId="379"/>
    <cellStyle name="强调文字颜色 2 2 6" xfId="380"/>
    <cellStyle name="20% - Accent5" xfId="381"/>
    <cellStyle name="20% - Accent5 2" xfId="382"/>
    <cellStyle name="20% - 强调文字颜色 5 3" xfId="383"/>
    <cellStyle name="sstot 4" xfId="384"/>
    <cellStyle name="60% - 强调文字颜色 3 2 6" xfId="385"/>
    <cellStyle name="好_云南省2008年中小学教师人数统计表 2 2" xfId="386"/>
    <cellStyle name="Accent6 - 60% 4" xfId="387"/>
    <cellStyle name="解释性文本 3 2" xfId="388"/>
    <cellStyle name="强调文字颜色 2 2 7" xfId="389"/>
    <cellStyle name="20% - Accent6" xfId="390"/>
    <cellStyle name="20% - Accent6 2" xfId="391"/>
    <cellStyle name="20% - 强调文字颜色 6 3" xfId="392"/>
    <cellStyle name="差_业务工作量指标" xfId="393"/>
    <cellStyle name="60% - 强调文字颜色 6 2 5" xfId="394"/>
    <cellStyle name="20% - 强调文字颜色 1 2" xfId="395"/>
    <cellStyle name="20% - 强调文字颜色 1 2 2" xfId="396"/>
    <cellStyle name="40% - 强调文字颜色 2 2 7" xfId="397"/>
    <cellStyle name="Pourcentage_pldt" xfId="398"/>
    <cellStyle name="Note 2" xfId="399"/>
    <cellStyle name="常规 5 2 5" xfId="400"/>
    <cellStyle name="60% - 强调文字颜色 2 2 2 5" xfId="401"/>
    <cellStyle name="标题 5" xfId="402"/>
    <cellStyle name="好_第一部分：综合全" xfId="403"/>
    <cellStyle name="20% - 强调文字颜色 1 2 2 2" xfId="404"/>
    <cellStyle name="20% - 强调文字颜色 1 2 2 3" xfId="405"/>
    <cellStyle name="差_县级基础数据 2" xfId="406"/>
    <cellStyle name="标题 6" xfId="407"/>
    <cellStyle name="20% - 强调文字颜色 1 2 2 4" xfId="408"/>
    <cellStyle name="差_县级基础数据 3" xfId="409"/>
    <cellStyle name="标题 7" xfId="410"/>
    <cellStyle name="20% - 强调文字颜色 1 2 2 5" xfId="411"/>
    <cellStyle name="差_县级基础数据 4" xfId="412"/>
    <cellStyle name="常规 2 3 2 4" xfId="413"/>
    <cellStyle name="40% - 强调文字颜色 2 2" xfId="414"/>
    <cellStyle name="20% - 强调文字颜色 1 2 3" xfId="415"/>
    <cellStyle name="好_奖励补助测算7.25" xfId="416"/>
    <cellStyle name="40% - 强调文字颜色 2 2 2" xfId="417"/>
    <cellStyle name="60% - 强调文字颜色 3 2 7" xfId="418"/>
    <cellStyle name="20% - 强调文字颜色 1 2 3 2" xfId="419"/>
    <cellStyle name="好_奖励补助测算7.25 2" xfId="420"/>
    <cellStyle name="常规 2 3 2 5" xfId="421"/>
    <cellStyle name="40% - 强调文字颜色 2 3" xfId="422"/>
    <cellStyle name="20% - 强调文字颜色 1 2 4" xfId="423"/>
    <cellStyle name="20% - 强调文字颜色 1 2 5" xfId="424"/>
    <cellStyle name="60% - 强调文字颜色 6 2 2 2" xfId="425"/>
    <cellStyle name="强调文字颜色 5 2 3 2" xfId="426"/>
    <cellStyle name="Header2 2" xfId="427"/>
    <cellStyle name="40% - 强调文字颜色 2 4" xfId="428"/>
    <cellStyle name="20% - 强调文字颜色 1 2 6" xfId="429"/>
    <cellStyle name="60% - 强调文字颜色 6 2 2 3" xfId="430"/>
    <cellStyle name="20% - 强调文字颜色 1 2 7" xfId="431"/>
    <cellStyle name="差_Sheet1_1" xfId="432"/>
    <cellStyle name="60% - 强调文字颜色 6 2 2 4" xfId="433"/>
    <cellStyle name="差_检验表（调整后）" xfId="434"/>
    <cellStyle name="强调文字颜色 2 2 2 3" xfId="435"/>
    <cellStyle name="Accent1 - 20% 3" xfId="436"/>
    <cellStyle name="20% - 强调文字颜色 1 4" xfId="437"/>
    <cellStyle name="20% - 强调文字颜色 1 4 2" xfId="438"/>
    <cellStyle name="20% - 强调文字颜色 3 2 7" xfId="439"/>
    <cellStyle name="20% - 强调文字颜色 2 2" xfId="440"/>
    <cellStyle name="20% - 强调文字颜色 2 2 2" xfId="441"/>
    <cellStyle name="40% - 强调文字颜色 3 2 7" xfId="442"/>
    <cellStyle name="40% - 强调文字颜色 3 2 2 5" xfId="443"/>
    <cellStyle name="60% - 强调文字颜色 3 2 2 5" xfId="444"/>
    <cellStyle name="差_贫困县涉农资金整合工作示范县统计表12月21日" xfId="445"/>
    <cellStyle name="差_530629_2006年县级财政报表附表" xfId="446"/>
    <cellStyle name="20% - 强调文字颜色 2 2 2 2" xfId="447"/>
    <cellStyle name="Normal - Style1 2" xfId="448"/>
    <cellStyle name="40% - Accent4 2" xfId="449"/>
    <cellStyle name="20% - 强调文字颜色 2 2 2 3" xfId="450"/>
    <cellStyle name="20% - 强调文字颜色 2 2 2 4" xfId="451"/>
    <cellStyle name="Normal - Style1 3" xfId="452"/>
    <cellStyle name="20% - 强调文字颜色 2 2 2 5" xfId="453"/>
    <cellStyle name="20% - 强调文字颜色 2 2 3" xfId="454"/>
    <cellStyle name="60% - 强调文字颜色 1 4" xfId="455"/>
    <cellStyle name="20% - 强调文字颜色 2 2 3 2" xfId="456"/>
    <cellStyle name="千分位_ 白土" xfId="457"/>
    <cellStyle name="差_1003牟定县" xfId="458"/>
    <cellStyle name="60% - Accent1 2" xfId="459"/>
    <cellStyle name="强调 2 2" xfId="460"/>
    <cellStyle name="20% - 强调文字颜色 2 2 4" xfId="461"/>
    <cellStyle name="差_奖励补助测算5.23新 2" xfId="462"/>
    <cellStyle name="Accent2 - 60% 2" xfId="463"/>
    <cellStyle name="强调 2 3" xfId="464"/>
    <cellStyle name="20% - 强调文字颜色 2 2 5" xfId="465"/>
    <cellStyle name="40% - 强调文字颜色 1 2 3 2" xfId="466"/>
    <cellStyle name="差_高中教师人数（教育厅1.6日提供）" xfId="467"/>
    <cellStyle name="Accent2 - 60% 3" xfId="468"/>
    <cellStyle name="强调 2 4" xfId="469"/>
    <cellStyle name="20% - 强调文字颜色 2 2 6" xfId="470"/>
    <cellStyle name="Accent2 - 60% 4" xfId="471"/>
    <cellStyle name="20% - 强调文字颜色 2 2 7" xfId="472"/>
    <cellStyle name="差_0502通海县" xfId="473"/>
    <cellStyle name="20% - 强调文字颜色 2 3 2" xfId="474"/>
    <cellStyle name="常规 35" xfId="475"/>
    <cellStyle name="常规 40" xfId="476"/>
    <cellStyle name="60% - 强调文字颜色 3 2 2 3" xfId="477"/>
    <cellStyle name="差_2009年一般性转移支付标准工资" xfId="478"/>
    <cellStyle name="20% - 强调文字颜色 2 4" xfId="479"/>
    <cellStyle name="强调文字颜色 4 2 2 3" xfId="480"/>
    <cellStyle name="Heading 2 2" xfId="481"/>
    <cellStyle name="20% - 强调文字颜色 3 2 2" xfId="482"/>
    <cellStyle name="40% - 强调文字颜色 4 2 7" xfId="483"/>
    <cellStyle name="常规 3 2 5 2" xfId="484"/>
    <cellStyle name="60% - 着色 4 4" xfId="485"/>
    <cellStyle name="标题 1 2 4" xfId="486"/>
    <cellStyle name="Accent4 8" xfId="487"/>
    <cellStyle name="20% - 强调文字颜色 3 2 2 2" xfId="488"/>
    <cellStyle name="60% - 强调文字颜色 4 2 2 5" xfId="489"/>
    <cellStyle name="霓付_ +Foil &amp; -FOIL &amp; PAPER" xfId="490"/>
    <cellStyle name="20% - 强调文字颜色 3 2 3" xfId="491"/>
    <cellStyle name="Accent5 8" xfId="492"/>
    <cellStyle name="20% - 强调文字颜色 3 2 3 2" xfId="493"/>
    <cellStyle name="60% - 着色 5 4" xfId="494"/>
    <cellStyle name="20% - 强调文字颜色 3 2 4" xfId="495"/>
    <cellStyle name="20% - 强调文字颜色 3 2 5" xfId="496"/>
    <cellStyle name="20% - 强调文字颜色 3 2 6" xfId="497"/>
    <cellStyle name="60% - 强调文字颜色 1 2" xfId="498"/>
    <cellStyle name="Heading 4" xfId="499"/>
    <cellStyle name="20% - 强调文字颜色 3 4" xfId="500"/>
    <cellStyle name="常规 3 2 7" xfId="501"/>
    <cellStyle name="60% - 强调文字颜色 1 2 2" xfId="502"/>
    <cellStyle name="Heading 4 2" xfId="503"/>
    <cellStyle name="20% - 强调文字颜色 3 4 2" xfId="504"/>
    <cellStyle name="60% - 强调文字颜色 1 2 7" xfId="505"/>
    <cellStyle name="差_Book1_1 6" xfId="506"/>
    <cellStyle name="Mon閠aire_!!!GO" xfId="507"/>
    <cellStyle name="20% - 强调文字颜色 4 2" xfId="508"/>
    <cellStyle name="常规 3 3 5" xfId="509"/>
    <cellStyle name="20% - 强调文字颜色 4 2 2" xfId="510"/>
    <cellStyle name="40% - 强调文字颜色 5 2 7" xfId="511"/>
    <cellStyle name="Accent6 - 40%" xfId="512"/>
    <cellStyle name="20% - 强调文字颜色 4 2 3" xfId="513"/>
    <cellStyle name="60% - 强调文字颜色 1 2 4" xfId="514"/>
    <cellStyle name="差_Book1_1 3" xfId="515"/>
    <cellStyle name="着色 6 4" xfId="516"/>
    <cellStyle name="Accent6 - 40% 2" xfId="517"/>
    <cellStyle name="20% - 强调文字颜色 4 2 3 2" xfId="518"/>
    <cellStyle name="20% - 强调文字颜色 4 2 4" xfId="519"/>
    <cellStyle name="20% - 强调文字颜色 4 2 6" xfId="520"/>
    <cellStyle name="20% - 强调文字颜色 4 2 7" xfId="521"/>
    <cellStyle name="20% - 强调文字颜色 4 3 2" xfId="522"/>
    <cellStyle name="60% - 强调文字颜色 2 2" xfId="523"/>
    <cellStyle name="20% - 强调文字颜色 4 4" xfId="524"/>
    <cellStyle name="20% - 强调文字颜色 5 2" xfId="525"/>
    <cellStyle name="常规 3 4 5" xfId="526"/>
    <cellStyle name="콤마_BOILER-CO1" xfId="527"/>
    <cellStyle name="sstot 3" xfId="528"/>
    <cellStyle name="60% - 强调文字颜色 6 2 2 5" xfId="529"/>
    <cellStyle name="20% - 强调文字颜色 5 2 2 2" xfId="530"/>
    <cellStyle name="差_下半年禁毒办案经费分配2544.3万元" xfId="531"/>
    <cellStyle name="40% - 着色 2 2" xfId="532"/>
    <cellStyle name="20% - 强调文字颜色 5 2 2 3" xfId="533"/>
    <cellStyle name="Milliers_!!!GO" xfId="534"/>
    <cellStyle name="40% - 着色 2 3" xfId="535"/>
    <cellStyle name="好_指标四" xfId="536"/>
    <cellStyle name="㼿㼿㼿㼿㼿㼿" xfId="537"/>
    <cellStyle name="20% - 强调文字颜色 5 2 2 4" xfId="538"/>
    <cellStyle name="好_2007年政法部门业务指标" xfId="539"/>
    <cellStyle name="40% - 着色 2 4" xfId="540"/>
    <cellStyle name="20% - 强调文字颜色 5 2 2 5" xfId="541"/>
    <cellStyle name="好_奖励补助测算5.24冯铸" xfId="542"/>
    <cellStyle name="40% - 着色 2 5" xfId="543"/>
    <cellStyle name="好_2006年水利统计指标统计表" xfId="544"/>
    <cellStyle name="差_历年教师人数 3 2" xfId="545"/>
    <cellStyle name="20% - 强调文字颜色 5 2 3" xfId="546"/>
    <cellStyle name="好_历年教师人数 2" xfId="547"/>
    <cellStyle name="40% - 着色 3" xfId="548"/>
    <cellStyle name="20% - 强调文字颜色 5 2 3 2" xfId="549"/>
    <cellStyle name="好_历年教师人数 2 2" xfId="550"/>
    <cellStyle name="40% - 着色 3 2" xfId="551"/>
    <cellStyle name="强调文字颜色 1 2 2 2" xfId="552"/>
    <cellStyle name="20% - 强调文字颜色 5 2 4" xfId="553"/>
    <cellStyle name="好_地方配套按人均增幅控制8.30一般预算平均增幅、人均可用财力平均增幅两次控制、社会治安系数调整、案件数调整xl 2" xfId="554"/>
    <cellStyle name="好_历年教师人数 3" xfId="555"/>
    <cellStyle name="40% - 着色 4" xfId="556"/>
    <cellStyle name="差_丽江汇总 2" xfId="557"/>
    <cellStyle name="强调文字颜色 1 2 2 3" xfId="558"/>
    <cellStyle name="20% - 强调文字颜色 5 2 5" xfId="559"/>
    <cellStyle name="好_历年教师人数 4" xfId="560"/>
    <cellStyle name="40% - 着色 5" xfId="561"/>
    <cellStyle name="差_丽江汇总 3" xfId="562"/>
    <cellStyle name="强调文字颜色 1 2 2 4" xfId="563"/>
    <cellStyle name="20% - 强调文字颜色 5 2 6" xfId="564"/>
    <cellStyle name="40% - 着色 6" xfId="565"/>
    <cellStyle name="差_丽江汇总 4" xfId="566"/>
    <cellStyle name="强调文字颜色 1 2 2 5" xfId="567"/>
    <cellStyle name="20% - 强调文字颜色 5 2 7" xfId="568"/>
    <cellStyle name="20% - 强调文字颜色 5 3 2" xfId="569"/>
    <cellStyle name="百分比 3" xfId="570"/>
    <cellStyle name="60% - 强调文字颜色 3 2" xfId="571"/>
    <cellStyle name="20% - 强调文字颜色 5 4" xfId="572"/>
    <cellStyle name="60% - 强调文字颜色 6 2 4" xfId="573"/>
    <cellStyle name="20% - 强调文字颜色 6 2" xfId="574"/>
    <cellStyle name="好_2017-2019年统筹整合投入贫困县情况统计 2" xfId="575"/>
    <cellStyle name="40% - 强调文字颜色 4 4" xfId="576"/>
    <cellStyle name="Accent6 - 20% 3" xfId="577"/>
    <cellStyle name="20% - 强调文字颜色 6 2 2" xfId="578"/>
    <cellStyle name="20% - 着色 1 4" xfId="579"/>
    <cellStyle name="常规 8 3 2 2" xfId="580"/>
    <cellStyle name="40% - 强调文字颜色 4 4 2" xfId="581"/>
    <cellStyle name="20% - 强调文字颜色 6 2 2 2" xfId="582"/>
    <cellStyle name="20% - 强调文字颜色 6 2 2 3" xfId="583"/>
    <cellStyle name="20% - 强调文字颜色 6 2 2 4" xfId="584"/>
    <cellStyle name="20% - 强调文字颜色 6 2 2 5" xfId="585"/>
    <cellStyle name="Accent6 - 20% 4" xfId="586"/>
    <cellStyle name="20% - 强调文字颜色 6 2 3" xfId="587"/>
    <cellStyle name="20% - 着色 1 5" xfId="588"/>
    <cellStyle name="20% - 强调文字颜色 6 2 3 2" xfId="589"/>
    <cellStyle name="20% - 强调文字颜色 6 2 4" xfId="590"/>
    <cellStyle name="差_00省级(打印)" xfId="591"/>
    <cellStyle name="Accent4 - 60% 4" xfId="592"/>
    <cellStyle name="好_历年教师人数 3 2" xfId="593"/>
    <cellStyle name="40% - 着色 4 2" xfId="594"/>
    <cellStyle name="20% - 强调文字颜色 6 2 5" xfId="595"/>
    <cellStyle name="好_0502通海县" xfId="596"/>
    <cellStyle name="Mon閠aire [0]_!!!GO" xfId="597"/>
    <cellStyle name="40% - 着色 4 3" xfId="598"/>
    <cellStyle name="Accent3 - 40%" xfId="599"/>
    <cellStyle name="20% - 强调文字颜色 6 2 6" xfId="600"/>
    <cellStyle name="60% - 强调文字颜色 6 2 6" xfId="601"/>
    <cellStyle name="20% - 强调文字颜色 6 4" xfId="602"/>
    <cellStyle name="Neutral" xfId="603"/>
    <cellStyle name="60% - 强调文字颜色 4 2" xfId="604"/>
    <cellStyle name="标题 2 2 6" xfId="605"/>
    <cellStyle name="Neutral 2" xfId="606"/>
    <cellStyle name="40% - 强调文字颜色 6 4" xfId="607"/>
    <cellStyle name="60% - 强调文字颜色 4 2 2" xfId="608"/>
    <cellStyle name="差_Book1" xfId="609"/>
    <cellStyle name="好_地方配套按人均增幅控制8.31（调整结案率后）xl" xfId="610"/>
    <cellStyle name="20% - 着色 3 4" xfId="611"/>
    <cellStyle name="适中 2 4" xfId="612"/>
    <cellStyle name="20% - 强调文字颜色 6 4 2" xfId="613"/>
    <cellStyle name="差_地方配套按人均增幅控制8.30xl" xfId="614"/>
    <cellStyle name="40% - 强调文字颜色 4 3" xfId="615"/>
    <cellStyle name="Accent6 - 20% 2" xfId="616"/>
    <cellStyle name="20% - 着色 1 3" xfId="617"/>
    <cellStyle name="计算 3 3" xfId="618"/>
    <cellStyle name="好_M03 2" xfId="619"/>
    <cellStyle name="40% - 强调文字颜色 5 2" xfId="620"/>
    <cellStyle name="好 2 3" xfId="621"/>
    <cellStyle name="好_2006年分析表" xfId="622"/>
    <cellStyle name="好_Book1_县公司" xfId="623"/>
    <cellStyle name="20% - 着色 2 2" xfId="624"/>
    <cellStyle name="计算 4 2" xfId="625"/>
    <cellStyle name="一般_SGV" xfId="626"/>
    <cellStyle name="40% - 强调文字颜色 5 3" xfId="627"/>
    <cellStyle name="好 2 4" xfId="628"/>
    <cellStyle name="差_5334_2006年迪庆县级财政报表附表" xfId="629"/>
    <cellStyle name="20% - 着色 2 3" xfId="630"/>
    <cellStyle name="计算 4 3" xfId="631"/>
    <cellStyle name="差_530623_2006年县级财政报表附表 2" xfId="632"/>
    <cellStyle name="no dec" xfId="633"/>
    <cellStyle name="PSHeading 2" xfId="634"/>
    <cellStyle name="好_县级基础数据 3" xfId="635"/>
    <cellStyle name="20% - 着色 2 5" xfId="636"/>
    <cellStyle name="标题 2 2 4" xfId="637"/>
    <cellStyle name="40% - 强调文字颜色 6 2" xfId="638"/>
    <cellStyle name="好_下半年禁毒办案经费分配2544.3万元" xfId="639"/>
    <cellStyle name="20% - 着色 3 2" xfId="640"/>
    <cellStyle name="好_业务工作量指标 2" xfId="641"/>
    <cellStyle name="差_03昭通" xfId="642"/>
    <cellStyle name="标题 2 2 5" xfId="643"/>
    <cellStyle name="40% - 强调文字颜色 6 3" xfId="644"/>
    <cellStyle name="适中 2 3" xfId="645"/>
    <cellStyle name="好_云南省2008年中小学教师人数统计表" xfId="646"/>
    <cellStyle name="强调文字颜色 3 2 2" xfId="647"/>
    <cellStyle name="差_2009年一般性转移支付标准工资_地方配套按人均增幅控制8.30一般预算平均增幅、人均可用财力平均增幅两次控制、社会治安系数调整、案件数调整xl" xfId="648"/>
    <cellStyle name="20% - 着色 3 3" xfId="649"/>
    <cellStyle name="20% - 着色 4" xfId="650"/>
    <cellStyle name="适中 3" xfId="651"/>
    <cellStyle name="60% - 强调文字颜色 5 2 2 4" xfId="652"/>
    <cellStyle name="Currency1" xfId="653"/>
    <cellStyle name="20% - 着色 4 2" xfId="654"/>
    <cellStyle name="20% - 着色 4 3" xfId="655"/>
    <cellStyle name="60% - 强调文字颜色 4 3 2" xfId="656"/>
    <cellStyle name="常规 15" xfId="657"/>
    <cellStyle name="常规 20" xfId="658"/>
    <cellStyle name="Check Cell" xfId="659"/>
    <cellStyle name="差_奖励补助测算7.25 (version 1) (version 1) 2" xfId="660"/>
    <cellStyle name="20% - 着色 4 4" xfId="661"/>
    <cellStyle name="40% - 强调文字颜色 5 2 2 2" xfId="662"/>
    <cellStyle name="好_2006年分析表 2 2" xfId="663"/>
    <cellStyle name="PSDec" xfId="664"/>
    <cellStyle name="20% - 着色 4 5" xfId="665"/>
    <cellStyle name="40% - 强调文字颜色 5 2 2 3" xfId="666"/>
    <cellStyle name="差_第一部分：综合全 2" xfId="667"/>
    <cellStyle name="Normal - Style1" xfId="668"/>
    <cellStyle name="40% - Accent4" xfId="669"/>
    <cellStyle name="20% - 着色 5 5" xfId="670"/>
    <cellStyle name="20% - 着色 6 5" xfId="671"/>
    <cellStyle name="着色 2 5" xfId="672"/>
    <cellStyle name="差_2009年一般性转移支付标准工资_地方配套按人均增幅控制8.31（调整结案率后）xl 2" xfId="673"/>
    <cellStyle name="40% - Accent1 2" xfId="674"/>
    <cellStyle name="差_银行账户情况表_2010年12月" xfId="675"/>
    <cellStyle name="好_2009年一般性转移支付标准工资_奖励补助测算5.24冯铸" xfId="676"/>
    <cellStyle name="链接单元格 2 7" xfId="677"/>
    <cellStyle name="40% - Accent2 2" xfId="678"/>
    <cellStyle name="40% - Accent3 2" xfId="679"/>
    <cellStyle name="差_指标五 2" xfId="680"/>
    <cellStyle name="好_奖励补助测算5.23新 2" xfId="681"/>
    <cellStyle name="注释 5 2" xfId="682"/>
    <cellStyle name="Black" xfId="683"/>
    <cellStyle name="40% - Accent5" xfId="684"/>
    <cellStyle name="常规 6 5 2" xfId="685"/>
    <cellStyle name="警告文本 2" xfId="686"/>
    <cellStyle name="40% - Accent5 2" xfId="687"/>
    <cellStyle name="警告文本 2 2" xfId="688"/>
    <cellStyle name="40% - Accent6" xfId="689"/>
    <cellStyle name="警告文本 3" xfId="690"/>
    <cellStyle name="40% - Accent6 2" xfId="691"/>
    <cellStyle name="警告文本 3 2" xfId="692"/>
    <cellStyle name="40% - 强调文字颜色 1 2" xfId="693"/>
    <cellStyle name="40% - 强调文字颜色 1 2 2" xfId="694"/>
    <cellStyle name="60% - 强调文字颜色 2 2 7" xfId="695"/>
    <cellStyle name="40% - 强调文字颜色 6 2 2 3" xfId="696"/>
    <cellStyle name="常规 4 3 5" xfId="697"/>
    <cellStyle name="常规 5 7" xfId="698"/>
    <cellStyle name="差_指标四 2" xfId="699"/>
    <cellStyle name="40% - 强调文字颜色 1 2 2 3" xfId="700"/>
    <cellStyle name="百分比 2 2" xfId="701"/>
    <cellStyle name="40% - 强调文字颜色 1 2 2 4" xfId="702"/>
    <cellStyle name="40% - 强调文字颜色 1 2 2 5" xfId="703"/>
    <cellStyle name="40% - 强调文字颜色 1 2 3" xfId="704"/>
    <cellStyle name="40% - 强调文字颜色 6 2 2 4" xfId="705"/>
    <cellStyle name="常规 5 8" xfId="706"/>
    <cellStyle name="40% - 强调文字颜色 1 2 5" xfId="707"/>
    <cellStyle name="常规_整合明细.更新 2" xfId="708"/>
    <cellStyle name="标题 2 2 2 2" xfId="709"/>
    <cellStyle name="40% - 强调文字颜色 1 2 6" xfId="710"/>
    <cellStyle name="标题 2 2 2 3" xfId="711"/>
    <cellStyle name="Percent_!!!GO" xfId="712"/>
    <cellStyle name="40% - 强调文字颜色 1 2 7" xfId="713"/>
    <cellStyle name="标题 2 2 2 4" xfId="714"/>
    <cellStyle name="差_检验表 2" xfId="715"/>
    <cellStyle name="Accent1" xfId="716"/>
    <cellStyle name="40% - 强调文字颜色 1 3" xfId="717"/>
    <cellStyle name="常规 9 2" xfId="718"/>
    <cellStyle name="好_指标五 3" xfId="719"/>
    <cellStyle name="货币 2 3" xfId="720"/>
    <cellStyle name="40% - 强调文字颜色 1 3 2" xfId="721"/>
    <cellStyle name="常规 9 2 2" xfId="722"/>
    <cellStyle name="40% - 强调文字颜色 1 4" xfId="723"/>
    <cellStyle name="常规 9 3" xfId="724"/>
    <cellStyle name="40% - 强调文字颜色 1 4 2" xfId="725"/>
    <cellStyle name="常规 9 3 2" xfId="726"/>
    <cellStyle name="40% - 强调文字颜色 2 2 2 2" xfId="727"/>
    <cellStyle name="差_2006年全省财力计算表（中央、决算） 2" xfId="728"/>
    <cellStyle name="60% - 强调文字颜色 5 2" xfId="729"/>
    <cellStyle name="40% - 强调文字颜色 2 2 2 3" xfId="730"/>
    <cellStyle name="60% - 强调文字颜色 5 3" xfId="731"/>
    <cellStyle name="差_5334_2006年迪庆县级财政报表附表 2" xfId="732"/>
    <cellStyle name="40% - 强调文字颜色 2 2 2 4" xfId="733"/>
    <cellStyle name="40% - 强调文字颜色 5 3 2" xfId="734"/>
    <cellStyle name="60% - 强调文字颜色 5 4" xfId="735"/>
    <cellStyle name="40% - 强调文字颜色 2 2 2 5" xfId="736"/>
    <cellStyle name="40% - 强调文字颜色 2 2 3" xfId="737"/>
    <cellStyle name="40% - 强调文字颜色 2 2 3 2" xfId="738"/>
    <cellStyle name="40% - 强调文字颜色 2 2 4" xfId="739"/>
    <cellStyle name="40% - 强调文字颜色 2 2 5" xfId="740"/>
    <cellStyle name="Bad 2" xfId="741"/>
    <cellStyle name="常规 11 3" xfId="742"/>
    <cellStyle name="40% - 强调文字颜色 2 2 6" xfId="743"/>
    <cellStyle name="好_奖励补助测算7.23" xfId="744"/>
    <cellStyle name="40% - 强调文字颜色 2 3 2" xfId="745"/>
    <cellStyle name="差_下半年禁吸戒毒经费1000万元" xfId="746"/>
    <cellStyle name="40% - 强调文字颜色 2 4 2" xfId="747"/>
    <cellStyle name="40% - 强调文字颜色 3 2" xfId="748"/>
    <cellStyle name="40% - 强调文字颜色 3 2 2" xfId="749"/>
    <cellStyle name="60% - 强调文字颜色 4 2 7" xfId="750"/>
    <cellStyle name="好_2009年一般性转移支付标准工资_地方配套按人均增幅控制8.31（调整结案率后）xl" xfId="751"/>
    <cellStyle name="40% - 着色 6 4" xfId="752"/>
    <cellStyle name="40% - 强调文字颜色 3 2 2 2" xfId="753"/>
    <cellStyle name="好_2009年一般性转移支付标准工资_地方配套按人均增幅控制8.31（调整结案率后）xl 2" xfId="754"/>
    <cellStyle name="40% - 强调文字颜色 3 2 4" xfId="755"/>
    <cellStyle name="差_三季度－表二" xfId="756"/>
    <cellStyle name="40% - 强调文字颜色 3 2 5" xfId="757"/>
    <cellStyle name="40% - 强调文字颜色 3 2 2 3" xfId="758"/>
    <cellStyle name="40% - 强调文字颜色 3 2 6" xfId="759"/>
    <cellStyle name="差_汇总-县级财政报表附表 2" xfId="760"/>
    <cellStyle name="好_Sheet1_1" xfId="761"/>
    <cellStyle name="40% - 强调文字颜色 3 2 2 4" xfId="762"/>
    <cellStyle name="Non défini 3 2" xfId="763"/>
    <cellStyle name="40% - 强调文字颜色 3 2 3" xfId="764"/>
    <cellStyle name="40% - 着色 6 5" xfId="765"/>
    <cellStyle name="好_2、土地面积、人口、粮食产量基本情况 2" xfId="766"/>
    <cellStyle name="常规 27" xfId="767"/>
    <cellStyle name="常规 32" xfId="768"/>
    <cellStyle name="40% - 强调文字颜色 3 2 3 2" xfId="769"/>
    <cellStyle name="40% - 强调文字颜色 3 3" xfId="770"/>
    <cellStyle name="40% - 强调文字颜色 3 3 2" xfId="771"/>
    <cellStyle name="常规 25" xfId="772"/>
    <cellStyle name="常规 30" xfId="773"/>
    <cellStyle name="60% - 强调文字颜色 6 2 3 2" xfId="774"/>
    <cellStyle name="40% - 强调文字颜色 3 4" xfId="775"/>
    <cellStyle name="40% - 强调文字颜色 3 4 2" xfId="776"/>
    <cellStyle name="标题 4 4 2" xfId="777"/>
    <cellStyle name="差_第一部分：综合全" xfId="778"/>
    <cellStyle name="好_Book1_4 2" xfId="779"/>
    <cellStyle name="好_城建部门 3 2" xfId="780"/>
    <cellStyle name="40% - 强调文字颜色 4 2 2 2" xfId="781"/>
    <cellStyle name="40% - 强调文字颜色 4 2 2 3" xfId="782"/>
    <cellStyle name="40% - 强调文字颜色 4 2 2 4" xfId="783"/>
    <cellStyle name="差_2009年一般性转移支付标准工资_地方配套按人均增幅控制8.31（调整结案率后）xl" xfId="784"/>
    <cellStyle name="Normal 2" xfId="785"/>
    <cellStyle name="差_2007年人员分部门统计表 2" xfId="786"/>
    <cellStyle name="40% - 强调文字颜色 4 2 2 5" xfId="787"/>
    <cellStyle name="40% - 强调文字颜色 4 2 6" xfId="788"/>
    <cellStyle name="40% - 强调文字颜色 5 2 2 4" xfId="789"/>
    <cellStyle name="差_第一部分：综合全 3" xfId="790"/>
    <cellStyle name="40% - 强调文字颜色 5 2 2 5" xfId="791"/>
    <cellStyle name="差_第一部分：综合全 4" xfId="792"/>
    <cellStyle name="60% - 强调文字颜色 4 4" xfId="793"/>
    <cellStyle name="差_建行 2" xfId="794"/>
    <cellStyle name="常规 2 2_2017-2018年统筹整合投入44个深度贫困情况统计" xfId="795"/>
    <cellStyle name="40% - 强调文字颜色 5 2 3" xfId="796"/>
    <cellStyle name="好_2006年分析表 3" xfId="797"/>
    <cellStyle name="差_高中教师人数（教育厅1.6日提供） 2" xfId="798"/>
    <cellStyle name="40% - 强调文字颜色 5 2 4" xfId="799"/>
    <cellStyle name="好_2006年分析表 4" xfId="800"/>
    <cellStyle name="40% - 强调文字颜色 5 2 5" xfId="801"/>
    <cellStyle name="t 2 2" xfId="802"/>
    <cellStyle name="好_检验表 2 2" xfId="803"/>
    <cellStyle name="Norma,_laroux_4_营业在建 (2)_E21" xfId="804"/>
    <cellStyle name="40% - 强调文字颜色 5 2 6" xfId="805"/>
    <cellStyle name="60% - 强调文字颜色 6 3" xfId="806"/>
    <cellStyle name="好_县级基础数据 2 2" xfId="807"/>
    <cellStyle name="40% - 强调文字颜色 5 4 2" xfId="808"/>
    <cellStyle name="差_2007年可用财力 2 2" xfId="809"/>
    <cellStyle name="40% - 强调文字颜色 6 2 2" xfId="810"/>
    <cellStyle name="好_下半年禁毒办案经费分配2544.3万元 2" xfId="811"/>
    <cellStyle name="40% - 强调文字颜色 6 2 2 2" xfId="812"/>
    <cellStyle name="常规 4 3 4" xfId="813"/>
    <cellStyle name="常规 5 6" xfId="814"/>
    <cellStyle name="好_下半年禁毒办案经费分配2544.3万元 2 2" xfId="815"/>
    <cellStyle name="60% - 强调文字颜色 2 2 6" xfId="816"/>
    <cellStyle name="适中 2 2 3" xfId="817"/>
    <cellStyle name="60% - 着色 2 2" xfId="818"/>
    <cellStyle name="好_2007年可用财力 3 2" xfId="819"/>
    <cellStyle name="差_Book1_Book1 2" xfId="820"/>
    <cellStyle name="Accent2 6" xfId="821"/>
    <cellStyle name="常规 2 2 4 2" xfId="822"/>
    <cellStyle name="Date" xfId="823"/>
    <cellStyle name="40% - 强调文字颜色 6 2 3" xfId="824"/>
    <cellStyle name="好_下半年禁毒办案经费分配2544.3万元 3" xfId="825"/>
    <cellStyle name="40% - 强调文字颜色 6 2 3 2" xfId="826"/>
    <cellStyle name="常规 6 6" xfId="827"/>
    <cellStyle name="好_下半年禁毒办案经费分配2544.3万元 3 2" xfId="828"/>
    <cellStyle name="Accent2 7" xfId="829"/>
    <cellStyle name="适中 2 2 4" xfId="830"/>
    <cellStyle name="60% - 着色 2 3" xfId="831"/>
    <cellStyle name="40% - 强调文字颜色 6 2 4" xfId="832"/>
    <cellStyle name="好_下半年禁毒办案经费分配2544.3万元 4" xfId="833"/>
    <cellStyle name="Accent2 8" xfId="834"/>
    <cellStyle name="好_2008年县级公安保障标准落实奖励经费分配测算 2" xfId="835"/>
    <cellStyle name="适中 2 2 5" xfId="836"/>
    <cellStyle name="60% - 着色 2 4" xfId="837"/>
    <cellStyle name="40% - 强调文字颜色 6 2 5" xfId="838"/>
    <cellStyle name="40% - 强调文字颜色 6 3 2" xfId="839"/>
    <cellStyle name="强调文字颜色 5 2 2 5" xfId="840"/>
    <cellStyle name="40% - 着色 1 2" xfId="841"/>
    <cellStyle name="Border 2" xfId="842"/>
    <cellStyle name="常规 9 5 2" xfId="843"/>
    <cellStyle name="40% - 着色 1 3" xfId="844"/>
    <cellStyle name="40% - 着色 1 4" xfId="845"/>
    <cellStyle name="好_教师绩效工资测算表（离退休按各地上报数测算）2009年1月1日 2" xfId="846"/>
    <cellStyle name="40% - 着色 5 3" xfId="847"/>
    <cellStyle name="常规 6 2 4" xfId="848"/>
    <cellStyle name="好_教师绩效工资测算表（离退休按各地上报数测算）2009年1月1日 3" xfId="849"/>
    <cellStyle name="Accent5 - 20% 2" xfId="850"/>
    <cellStyle name="40% - 着色 5 4" xfId="851"/>
    <cellStyle name="差_义务教育阶段教职工人数（教育厅提供最终）" xfId="852"/>
    <cellStyle name="常规 6 2 5" xfId="853"/>
    <cellStyle name="40% - 着色 6 2" xfId="854"/>
    <cellStyle name="常规 6 3 3" xfId="855"/>
    <cellStyle name="差_丽江汇总 3 2" xfId="856"/>
    <cellStyle name="注释 3 3" xfId="857"/>
    <cellStyle name="60% - 强调文字颜色 4 2 5" xfId="858"/>
    <cellStyle name="40% - 着色 6 3" xfId="859"/>
    <cellStyle name="60% - 强调文字颜色 4 2 6" xfId="860"/>
    <cellStyle name="60% - Accent1" xfId="861"/>
    <cellStyle name="强调 3" xfId="862"/>
    <cellStyle name="Title 2" xfId="863"/>
    <cellStyle name="常规 3 3 4 2" xfId="864"/>
    <cellStyle name="60% - Accent2" xfId="865"/>
    <cellStyle name="60% - Accent2 2" xfId="866"/>
    <cellStyle name="60% - Accent3" xfId="867"/>
    <cellStyle name="差_~5676413 2" xfId="868"/>
    <cellStyle name="60% - Accent3 2" xfId="869"/>
    <cellStyle name="Bad" xfId="870"/>
    <cellStyle name="per.style" xfId="871"/>
    <cellStyle name="60% - Accent4" xfId="872"/>
    <cellStyle name="Hyperlink_AheadBehind.xls Chart 23" xfId="873"/>
    <cellStyle name="60% - Accent4 2" xfId="874"/>
    <cellStyle name="强调文字颜色 4 2" xfId="875"/>
    <cellStyle name="60% - Accent5" xfId="876"/>
    <cellStyle name="PSChar 2" xfId="877"/>
    <cellStyle name="强调文字颜色 4 2 2" xfId="878"/>
    <cellStyle name="60% - Accent5 2" xfId="879"/>
    <cellStyle name="60% - 强调文字颜色 1 2 2 3" xfId="880"/>
    <cellStyle name="t" xfId="881"/>
    <cellStyle name="PSChar 3" xfId="882"/>
    <cellStyle name="好_检验表" xfId="883"/>
    <cellStyle name="强调文字颜色 4 3" xfId="884"/>
    <cellStyle name="60% - Accent6" xfId="885"/>
    <cellStyle name="t 2" xfId="886"/>
    <cellStyle name="好_检验表 2" xfId="887"/>
    <cellStyle name="强调文字颜色 4 3 2" xfId="888"/>
    <cellStyle name="60% - Accent6 2" xfId="889"/>
    <cellStyle name="60% - 强调文字颜色 1 2 2 2" xfId="890"/>
    <cellStyle name="标题 3 2 6" xfId="891"/>
    <cellStyle name="常规 2 5 3" xfId="892"/>
    <cellStyle name="60% - 强调文字颜色 5 2 2" xfId="893"/>
    <cellStyle name="60% - 强调文字颜色 1 2 2 4" xfId="894"/>
    <cellStyle name="标题 3 2 7" xfId="895"/>
    <cellStyle name="常规 2 5 4" xfId="896"/>
    <cellStyle name="60% - 强调文字颜色 5 2 3" xfId="897"/>
    <cellStyle name="常规 2 2 2 3 2" xfId="898"/>
    <cellStyle name="60% - 强调文字颜色 1 2 2 5" xfId="899"/>
    <cellStyle name="差_Book1_1 2" xfId="900"/>
    <cellStyle name="差_地方配套按人均增幅控制8.30一般预算平均增幅、人均可用财力平均增幅两次控制、社会治安系数调整、案件数调整xl" xfId="901"/>
    <cellStyle name="60% - 强调文字颜色 1 2 3" xfId="902"/>
    <cellStyle name="差_Book1_1 2 2" xfId="903"/>
    <cellStyle name="差_地方配套按人均增幅控制8.30一般预算平均增幅、人均可用财力平均增幅两次控制、社会治安系数调整、案件数调整xl 2" xfId="904"/>
    <cellStyle name="60% - 强调文字颜色 1 2 3 2" xfId="905"/>
    <cellStyle name="60% - 强调文字颜色 1 2 6" xfId="906"/>
    <cellStyle name="差_Book1_1 5" xfId="907"/>
    <cellStyle name="Title" xfId="908"/>
    <cellStyle name="常规 3 3 4" xfId="909"/>
    <cellStyle name="60% - 强调文字颜色 1 3" xfId="910"/>
    <cellStyle name="千位分隔 2 3" xfId="911"/>
    <cellStyle name="60% - 强调文字颜色 1 3 2" xfId="912"/>
    <cellStyle name="标题 4 2 3" xfId="913"/>
    <cellStyle name="千位分隔 3 3" xfId="914"/>
    <cellStyle name="60% - 强调文字颜色 1 4 2" xfId="915"/>
    <cellStyle name="60% - 强调文字颜色 2 2 3" xfId="916"/>
    <cellStyle name="差_2009年一般性转移支付标准工资_~5676413 2" xfId="917"/>
    <cellStyle name="常规 4 3 3" xfId="918"/>
    <cellStyle name="常规 5 5" xfId="919"/>
    <cellStyle name="60% - 强调文字颜色 2 2 5" xfId="920"/>
    <cellStyle name="注释 2" xfId="921"/>
    <cellStyle name="60% - 强调文字颜色 2 3 2" xfId="922"/>
    <cellStyle name="60% - 强调文字颜色 2 4" xfId="923"/>
    <cellStyle name="60% - 强调文字颜色 2 4 2" xfId="924"/>
    <cellStyle name="标题 5 2 3" xfId="925"/>
    <cellStyle name="60% - 强调文字颜色 3 2 2 4" xfId="926"/>
    <cellStyle name="60% - 强调文字颜色 3 3" xfId="927"/>
    <cellStyle name="60% - 强调文字颜色 3 3 2" xfId="928"/>
    <cellStyle name="60% - 强调文字颜色 3 4" xfId="929"/>
    <cellStyle name="60% - 强调文字颜色 3 4 2" xfId="930"/>
    <cellStyle name="差_Book1 3" xfId="931"/>
    <cellStyle name="Tusental (0)_pldt" xfId="932"/>
    <cellStyle name="Accent4 6" xfId="933"/>
    <cellStyle name="60% - 着色 4 2" xfId="934"/>
    <cellStyle name="标题 1 2 2" xfId="935"/>
    <cellStyle name="60% - 强调文字颜色 4 2 2 3" xfId="936"/>
    <cellStyle name="差_Book1 4" xfId="937"/>
    <cellStyle name="Accent4 7" xfId="938"/>
    <cellStyle name="60% - 着色 4 3" xfId="939"/>
    <cellStyle name="标题 1 2 3" xfId="940"/>
    <cellStyle name="60% - 强调文字颜色 4 2 2 4" xfId="941"/>
    <cellStyle name="差_05玉溪" xfId="942"/>
    <cellStyle name="60% - 强调文字颜色 4 2 3 2" xfId="943"/>
    <cellStyle name="注释 3 2" xfId="944"/>
    <cellStyle name="60% - 强调文字颜色 4 2 4" xfId="945"/>
    <cellStyle name="60% - 强调文字颜色 5 2 3 2" xfId="946"/>
    <cellStyle name="60% - 强调文字颜色 5 2 4" xfId="947"/>
    <cellStyle name="好_贫困县涉农资金整合工作示范县统计表12月21日" xfId="948"/>
    <cellStyle name="好_Book1_1" xfId="949"/>
    <cellStyle name="标题 4 2" xfId="950"/>
    <cellStyle name="千位分隔 3" xfId="951"/>
    <cellStyle name="差_2007年政法部门业务指标 2" xfId="952"/>
    <cellStyle name="差_教师绩效工资测算表（离退休按各地上报数测算）2009年1月1日 2" xfId="953"/>
    <cellStyle name="常规 7 3 3" xfId="954"/>
    <cellStyle name="60% - 强调文字颜色 5 2 5" xfId="955"/>
    <cellStyle name="解释性文本 2 2 2" xfId="956"/>
    <cellStyle name="好_Book1_2" xfId="957"/>
    <cellStyle name="标题 4 3" xfId="958"/>
    <cellStyle name="千位分隔 4" xfId="959"/>
    <cellStyle name="差_教师绩效工资测算表（离退休按各地上报数测算）2009年1月1日 3" xfId="960"/>
    <cellStyle name="60% - 强调文字颜色 5 2 6" xfId="961"/>
    <cellStyle name="解释性文本 2 2 3" xfId="962"/>
    <cellStyle name="好_Book1_3" xfId="963"/>
    <cellStyle name="好_城建部门 2" xfId="964"/>
    <cellStyle name="差_2008年县级公安保障标准落实奖励经费分配测算" xfId="965"/>
    <cellStyle name="RowLevel_0" xfId="966"/>
    <cellStyle name="常规 2 6 3" xfId="967"/>
    <cellStyle name="60% - 强调文字颜色 5 3 2" xfId="968"/>
    <cellStyle name="好_2007年人员分部门统计表" xfId="969"/>
    <cellStyle name="60% - 强调文字颜色 6 2" xfId="970"/>
    <cellStyle name="标题 4 2 6" xfId="971"/>
    <cellStyle name="常规 3 5 3" xfId="972"/>
    <cellStyle name="好_2007年人员分部门统计表 2" xfId="973"/>
    <cellStyle name="60% - 强调文字颜色 6 2 2" xfId="974"/>
    <cellStyle name="标题 4 2 7" xfId="975"/>
    <cellStyle name="60% - 强调文字颜色 6 2 3" xfId="976"/>
    <cellStyle name="60% - 着色 1" xfId="977"/>
    <cellStyle name="好_2007年可用财力 2" xfId="978"/>
    <cellStyle name="60% - 着色 1 2" xfId="979"/>
    <cellStyle name="好_2007年可用财力 2 2" xfId="980"/>
    <cellStyle name="差_Book1_联系电话" xfId="981"/>
    <cellStyle name="Accent1 6" xfId="982"/>
    <cellStyle name="常规 2 2 3 2" xfId="983"/>
    <cellStyle name="Accent1 7" xfId="984"/>
    <cellStyle name="常规 2 2 3 3" xfId="985"/>
    <cellStyle name="60% - 着色 1 3" xfId="986"/>
    <cellStyle name="Accent1 8" xfId="987"/>
    <cellStyle name="常规 2 2 3 4" xfId="988"/>
    <cellStyle name="60% - 着色 1 4" xfId="989"/>
    <cellStyle name="好_云南水利电力有限公司 2" xfId="990"/>
    <cellStyle name="Accent1 9" xfId="991"/>
    <cellStyle name="常规 2 2 3 5" xfId="992"/>
    <cellStyle name="60% - 着色 1 5" xfId="993"/>
    <cellStyle name="60% - 着色 3" xfId="994"/>
    <cellStyle name="好_2007年可用财力 4" xfId="995"/>
    <cellStyle name="Moneda_96 Risk" xfId="996"/>
    <cellStyle name="60% - 着色 3 2" xfId="997"/>
    <cellStyle name="好_云南省2008年中小学教师人数统计表 3" xfId="998"/>
    <cellStyle name="解释性文本 4" xfId="999"/>
    <cellStyle name="Accent3 6" xfId="1000"/>
    <cellStyle name="常规 2 2 5 2" xfId="1001"/>
    <cellStyle name="Accent3 7" xfId="1002"/>
    <cellStyle name="差 2" xfId="1003"/>
    <cellStyle name="60% - 着色 3 3" xfId="1004"/>
    <cellStyle name="好_云南省2008年中小学教师人数统计表 4" xfId="1005"/>
    <cellStyle name="Accent3 8" xfId="1006"/>
    <cellStyle name="差 3" xfId="1007"/>
    <cellStyle name="60% - 着色 3 4" xfId="1008"/>
    <cellStyle name="差_2009年一般性转移支付标准工资_奖励补助测算5.22测试 2" xfId="1009"/>
    <cellStyle name="Accent3 9" xfId="1010"/>
    <cellStyle name="差 4" xfId="1011"/>
    <cellStyle name="60% - 着色 3 5" xfId="1012"/>
    <cellStyle name="60% - 着色 4" xfId="1013"/>
    <cellStyle name="标题 1 2" xfId="1014"/>
    <cellStyle name="百分比 4 2" xfId="1015"/>
    <cellStyle name="常规 2 2 6" xfId="1016"/>
    <cellStyle name="60% - 着色 5" xfId="1017"/>
    <cellStyle name="标题 1 3" xfId="1018"/>
    <cellStyle name="60% - 着色 5 2" xfId="1019"/>
    <cellStyle name="标题 1 3 2" xfId="1020"/>
    <cellStyle name="Accent5 6" xfId="1021"/>
    <cellStyle name="汇总 3" xfId="1022"/>
    <cellStyle name="Accent5 7" xfId="1023"/>
    <cellStyle name="汇总 4" xfId="1024"/>
    <cellStyle name="常规 3 2 2 3 2 2" xfId="1025"/>
    <cellStyle name="60% - 着色 5 3" xfId="1026"/>
    <cellStyle name="差_2、土地面积、人口、粮食产量基本情况 2" xfId="1027"/>
    <cellStyle name="60% - 着色 6" xfId="1028"/>
    <cellStyle name="标题 1 4" xfId="1029"/>
    <cellStyle name="Accent6 8" xfId="1030"/>
    <cellStyle name="60% - 着色 6 4" xfId="1031"/>
    <cellStyle name="Accent6 9" xfId="1032"/>
    <cellStyle name="60% - 着色 6 5" xfId="1033"/>
    <cellStyle name="6mal" xfId="1034"/>
    <cellStyle name="强调文字颜色 2 2 2 4" xfId="1035"/>
    <cellStyle name="Accent1 - 20% 4" xfId="1036"/>
    <cellStyle name="强调文字颜色 2 4 2" xfId="1037"/>
    <cellStyle name="差_2006年基础数据" xfId="1038"/>
    <cellStyle name="Accent1 - 40%" xfId="1039"/>
    <cellStyle name="差_2006年基础数据 2" xfId="1040"/>
    <cellStyle name="Accent1 - 40% 2" xfId="1041"/>
    <cellStyle name="常规 6 2 2 2" xfId="1042"/>
    <cellStyle name="Accent1 - 40% 3" xfId="1043"/>
    <cellStyle name="PSDate" xfId="1044"/>
    <cellStyle name="常规 6 2 2 3" xfId="1045"/>
    <cellStyle name="Accent1 - 40% 4" xfId="1046"/>
    <cellStyle name="Accent1 - 60%" xfId="1047"/>
    <cellStyle name="Accent1 - 60% 2" xfId="1048"/>
    <cellStyle name="常规 6 4 2 2" xfId="1049"/>
    <cellStyle name="Accent1 - 60% 3" xfId="1050"/>
    <cellStyle name="Accent1 - 60% 4" xfId="1051"/>
    <cellStyle name="差_检验表 2 2" xfId="1052"/>
    <cellStyle name="Date 3" xfId="1053"/>
    <cellStyle name="Accent1 2" xfId="1054"/>
    <cellStyle name="Accent1 3" xfId="1055"/>
    <cellStyle name="Accent1 4" xfId="1056"/>
    <cellStyle name="超级链接" xfId="1057"/>
    <cellStyle name="差_Book1_1_联系电话 2" xfId="1058"/>
    <cellStyle name="差_检验表 3 2" xfId="1059"/>
    <cellStyle name="Accent2 2" xfId="1060"/>
    <cellStyle name="Accent1_贫困县涉农资金整合工作示范县统计表12月21日" xfId="1061"/>
    <cellStyle name="Accent2" xfId="1062"/>
    <cellStyle name="常规 3 5 2 2" xfId="1063"/>
    <cellStyle name="差_检验表 3" xfId="1064"/>
    <cellStyle name="Accent2 - 40% 2" xfId="1065"/>
    <cellStyle name="常规 3 4 3 2" xfId="1066"/>
    <cellStyle name="链接单元格 2 2 5" xfId="1067"/>
    <cellStyle name="千位分隔[0] 2" xfId="1068"/>
    <cellStyle name="Accent2 - 40% 3" xfId="1069"/>
    <cellStyle name="常规 3 4 3 3" xfId="1070"/>
    <cellStyle name="Accent2 - 40% 4" xfId="1071"/>
    <cellStyle name="Accent2 3" xfId="1072"/>
    <cellStyle name="Accent2 4" xfId="1073"/>
    <cellStyle name="差_M01-2(州市补助收入)" xfId="1074"/>
    <cellStyle name="差_03昭通 2" xfId="1075"/>
    <cellStyle name="Accent2 5" xfId="1076"/>
    <cellStyle name="差_~4190974" xfId="1077"/>
    <cellStyle name="Dollar (zero dec)" xfId="1078"/>
    <cellStyle name="Accent2_贫困县涉农资金整合工作示范县统计表12月21日" xfId="1079"/>
    <cellStyle name="强调文字颜色 6 4 2" xfId="1080"/>
    <cellStyle name="差_2007年检察院案件数" xfId="1081"/>
    <cellStyle name="Accent3" xfId="1082"/>
    <cellStyle name="好_2009年一般性转移支付标准工资_奖励补助测算5.22测试 2" xfId="1083"/>
    <cellStyle name="差_检验表 4" xfId="1084"/>
    <cellStyle name="好_2009年一般性转移支付标准工资_~5676413 2" xfId="1085"/>
    <cellStyle name="Accent5 2" xfId="1086"/>
    <cellStyle name="Accent3 - 20%" xfId="1087"/>
    <cellStyle name="Accent3 - 20% 2" xfId="1088"/>
    <cellStyle name="Accent3 - 20% 3" xfId="1089"/>
    <cellStyle name="Accent3 - 20% 4" xfId="1090"/>
    <cellStyle name="Accent3 - 40% 2" xfId="1091"/>
    <cellStyle name="Accent3 - 40% 3" xfId="1092"/>
    <cellStyle name="PSHeading" xfId="1093"/>
    <cellStyle name="差_530623_2006年县级财政报表附表" xfId="1094"/>
    <cellStyle name="Accent3 - 40% 4" xfId="1095"/>
    <cellStyle name="Accent3 - 60%" xfId="1096"/>
    <cellStyle name="好_2009年一般性转移支付标准工资_~4190974" xfId="1097"/>
    <cellStyle name="Accent3 - 60% 2" xfId="1098"/>
    <cellStyle name="好_2009年一般性转移支付标准工资_~4190974 2" xfId="1099"/>
    <cellStyle name="Accent3 - 60% 3" xfId="1100"/>
    <cellStyle name="Accent3 - 60% 4" xfId="1101"/>
    <cellStyle name="差_2007年检察院案件数 2" xfId="1102"/>
    <cellStyle name="Accent3 2" xfId="1103"/>
    <cellStyle name="差_下半年禁吸戒毒经费1000万元 2" xfId="1104"/>
    <cellStyle name="Accent3 3" xfId="1105"/>
    <cellStyle name="解释性文本 2" xfId="1106"/>
    <cellStyle name="Accent3 4" xfId="1107"/>
    <cellStyle name="适中 2 3 2" xfId="1108"/>
    <cellStyle name="好_云南省2008年中小学教师人数统计表 2" xfId="1109"/>
    <cellStyle name="强调文字颜色 3 2 2 2" xfId="1110"/>
    <cellStyle name="差_2009年一般性转移支付标准工资_地方配套按人均增幅控制8.30一般预算平均增幅、人均可用财力平均增幅两次控制、社会治安系数调整、案件数调整xl 2" xfId="1111"/>
    <cellStyle name="解释性文本 3" xfId="1112"/>
    <cellStyle name="Accent3 5" xfId="1113"/>
    <cellStyle name="Accent4" xfId="1114"/>
    <cellStyle name="Accent4 - 20%" xfId="1115"/>
    <cellStyle name="Accent4 - 20% 2" xfId="1116"/>
    <cellStyle name="Accent4 - 20% 3" xfId="1117"/>
    <cellStyle name="好_Sheet1" xfId="1118"/>
    <cellStyle name="Accent4 - 20% 4" xfId="1119"/>
    <cellStyle name="Accent4 - 40% 2" xfId="1120"/>
    <cellStyle name="差_2008年县级公安保障标准落实奖励经费分配测算 2 2" xfId="1121"/>
    <cellStyle name="Accent4 - 40% 3" xfId="1122"/>
    <cellStyle name="Accent4 - 40% 4" xfId="1123"/>
    <cellStyle name="捠壿 [0.00]_Region Orders (2)" xfId="1124"/>
    <cellStyle name="Accent4 - 60%" xfId="1125"/>
    <cellStyle name="好_财政支出对上级的依赖程度 2" xfId="1126"/>
    <cellStyle name="Accent4 - 60% 2" xfId="1127"/>
    <cellStyle name="好_财政支出对上级的依赖程度 2 2" xfId="1128"/>
    <cellStyle name="PSSpacer" xfId="1129"/>
    <cellStyle name="Accent4 - 60% 3" xfId="1130"/>
    <cellStyle name="Accent6" xfId="1131"/>
    <cellStyle name="Accent4 2" xfId="1132"/>
    <cellStyle name="Accent4 3" xfId="1133"/>
    <cellStyle name="New Times Roman" xfId="1134"/>
    <cellStyle name="Accent4 4" xfId="1135"/>
    <cellStyle name="好_2008年县级公安保障标准落实奖励经费分配测算 3 2" xfId="1136"/>
    <cellStyle name="好_2009年一般性转移支付标准工资_~5676413" xfId="1137"/>
    <cellStyle name="Accent5" xfId="1138"/>
    <cellStyle name="Non défini 2 2" xfId="1139"/>
    <cellStyle name="comma-d" xfId="1140"/>
    <cellStyle name="好_教师绩效工资测算表（离退休按各地上报数测算）2009年1月1日 4" xfId="1141"/>
    <cellStyle name="Accent5 - 20% 3" xfId="1142"/>
    <cellStyle name="常规 6 2 6" xfId="1143"/>
    <cellStyle name="Accent5 - 20% 4" xfId="1144"/>
    <cellStyle name="常规 6 2 7" xfId="1145"/>
    <cellStyle name="千分位[0]_ 白土" xfId="1146"/>
    <cellStyle name="Accent5 - 40%" xfId="1147"/>
    <cellStyle name="Accent5 - 40% 2" xfId="1148"/>
    <cellStyle name="Accent5 - 40% 3" xfId="1149"/>
    <cellStyle name="警告文本 4 2" xfId="1150"/>
    <cellStyle name="Accent5 - 40% 4" xfId="1151"/>
    <cellStyle name="PSDec 4" xfId="1152"/>
    <cellStyle name="常规 12" xfId="1153"/>
    <cellStyle name="好 4 2" xfId="1154"/>
    <cellStyle name="Accent5 - 60%" xfId="1155"/>
    <cellStyle name="Accent5 - 60% 2" xfId="1156"/>
    <cellStyle name="Accent5 - 60% 3" xfId="1157"/>
    <cellStyle name="Accent5 3" xfId="1158"/>
    <cellStyle name="Accent5 4" xfId="1159"/>
    <cellStyle name="Accent5 5" xfId="1160"/>
    <cellStyle name="差_Book2 2" xfId="1161"/>
    <cellStyle name="汇总 2" xfId="1162"/>
    <cellStyle name="Accent5 9" xfId="1163"/>
    <cellStyle name="Accent5_贫困县涉农资金整合工作示范县统计表12月21日" xfId="1164"/>
    <cellStyle name="Accent6 - 20%" xfId="1165"/>
    <cellStyle name="常规 2" xfId="1166"/>
    <cellStyle name="Accent6 - 40% 4" xfId="1167"/>
    <cellStyle name="Accent6 - 60%" xfId="1168"/>
    <cellStyle name="常规 9 2 5" xfId="1169"/>
    <cellStyle name="标题 2 2 3 2" xfId="1170"/>
    <cellStyle name="args.style" xfId="1171"/>
    <cellStyle name="好_2009年一般性转移支付标准工资_奖励补助测算7.25 (version 1) (version 1) 2" xfId="1172"/>
    <cellStyle name="Border" xfId="1173"/>
    <cellStyle name="常规 9 5" xfId="1174"/>
    <cellStyle name="Calc Currency (0)" xfId="1175"/>
    <cellStyle name="Calculation" xfId="1176"/>
    <cellStyle name="好_财政支出对上级的依赖程度 3" xfId="1177"/>
    <cellStyle name="差_2007年可用财力 3" xfId="1178"/>
    <cellStyle name="Calculation 2" xfId="1179"/>
    <cellStyle name="好_财政支出对上级的依赖程度 3 2" xfId="1180"/>
    <cellStyle name="好 2 6" xfId="1181"/>
    <cellStyle name="常规 15 2" xfId="1182"/>
    <cellStyle name="常规 20 2" xfId="1183"/>
    <cellStyle name="Check Cell 2" xfId="1184"/>
    <cellStyle name="Comma [0]" xfId="1185"/>
    <cellStyle name="常规 3 6" xfId="1186"/>
    <cellStyle name="Comma [0] 2" xfId="1187"/>
    <cellStyle name="常规 3 6 2" xfId="1188"/>
    <cellStyle name="标题 3 3" xfId="1189"/>
    <cellStyle name="好_奖励补助测算5.24冯铸 2" xfId="1190"/>
    <cellStyle name="常规 7 2 4" xfId="1191"/>
    <cellStyle name="好_2006年水利统计指标统计表 2" xfId="1192"/>
    <cellStyle name="Comma [0]_!!!GO" xfId="1193"/>
    <cellStyle name="통화_BOILER-CO1" xfId="1194"/>
    <cellStyle name="comma zerodec" xfId="1195"/>
    <cellStyle name="Comma_!!!GO" xfId="1196"/>
    <cellStyle name="Currency [0]" xfId="1197"/>
    <cellStyle name="Currency [0] 2" xfId="1198"/>
    <cellStyle name="Currency [0]_!!!GO" xfId="1199"/>
    <cellStyle name="标题 3 3 2" xfId="1200"/>
    <cellStyle name="分级显示列_1_Book1" xfId="1201"/>
    <cellStyle name="Currency_!!!GO" xfId="1202"/>
    <cellStyle name="Date 2" xfId="1203"/>
    <cellStyle name="标题 4 2 2 5" xfId="1204"/>
    <cellStyle name="强调文字颜色 3 2 6" xfId="1205"/>
    <cellStyle name="Dezimal_laroux" xfId="1206"/>
    <cellStyle name="t 4" xfId="1207"/>
    <cellStyle name="好_检验表 4" xfId="1208"/>
    <cellStyle name="Explanatory Text" xfId="1209"/>
    <cellStyle name="好_地方配套按人均增幅控制8.30一般预算平均增幅、人均可用财力平均增幅两次控制、社会治安系数调整、案件数调整xl" xfId="1210"/>
    <cellStyle name="Explanatory Text 2" xfId="1211"/>
    <cellStyle name="Fixed" xfId="1212"/>
    <cellStyle name="常规 28 2" xfId="1213"/>
    <cellStyle name="常规 33 2" xfId="1214"/>
    <cellStyle name="好_基础数据分析" xfId="1215"/>
    <cellStyle name="Followed Hyperlink_AheadBehind.xls Chart 23" xfId="1216"/>
    <cellStyle name="PSDec 2" xfId="1217"/>
    <cellStyle name="Good" xfId="1218"/>
    <cellStyle name="常规 10" xfId="1219"/>
    <cellStyle name="Good 2" xfId="1220"/>
    <cellStyle name="常规 10 2" xfId="1221"/>
    <cellStyle name="好_M01-2(州市补助收入)" xfId="1222"/>
    <cellStyle name="常规 5 2 2 2" xfId="1223"/>
    <cellStyle name="Percent [2] 4" xfId="1224"/>
    <cellStyle name="Grey" xfId="1225"/>
    <cellStyle name="好_建行" xfId="1226"/>
    <cellStyle name="强调文字颜色 5 2 2" xfId="1227"/>
    <cellStyle name="Header1" xfId="1228"/>
    <cellStyle name="强调文字颜色 5 2 3" xfId="1229"/>
    <cellStyle name="Header2" xfId="1230"/>
    <cellStyle name="Header2 3" xfId="1231"/>
    <cellStyle name="常规 3 2 4" xfId="1232"/>
    <cellStyle name="差_2009年一般性转移支付标准工资_不用软件计算9.1不考虑经费管理评价xl 2" xfId="1233"/>
    <cellStyle name="Heading 1" xfId="1234"/>
    <cellStyle name="Heading 1 2" xfId="1235"/>
    <cellStyle name="HEADING1" xfId="1236"/>
    <cellStyle name="HEADING2" xfId="1237"/>
    <cellStyle name="好_2009年一般性转移支付标准工资_奖励补助测算5.23新 2" xfId="1238"/>
    <cellStyle name="Input" xfId="1239"/>
    <cellStyle name="Input [yellow]" xfId="1240"/>
    <cellStyle name="好_2009年一般性转移支付标准工资_不用软件计算9.1不考虑经费管理评价xl 2" xfId="1241"/>
    <cellStyle name="千位分隔 2 4" xfId="1242"/>
    <cellStyle name="Input [yellow] 2" xfId="1243"/>
    <cellStyle name="差_第五部分(才淼、饶永宏）" xfId="1244"/>
    <cellStyle name="Input [yellow] 3" xfId="1245"/>
    <cellStyle name="Input Cells" xfId="1246"/>
    <cellStyle name="检查单元格 2 4" xfId="1247"/>
    <cellStyle name="Input_贫困县涉农资金整合工作示范县统计表12月21日" xfId="1248"/>
    <cellStyle name="常规 3 4 2 2" xfId="1249"/>
    <cellStyle name="差_2006年分析表 4" xfId="1250"/>
    <cellStyle name="Linked Cell" xfId="1251"/>
    <cellStyle name="归盒啦_95" xfId="1252"/>
    <cellStyle name="Linked Cell 2" xfId="1253"/>
    <cellStyle name="Linked Cells" xfId="1254"/>
    <cellStyle name="Millares [0]_96 Risk" xfId="1255"/>
    <cellStyle name="Valuta_pldt" xfId="1256"/>
    <cellStyle name="Millares_96 Risk" xfId="1257"/>
    <cellStyle name="常规 2 2 2 2" xfId="1258"/>
    <cellStyle name="Milliers [0]_!!!GO" xfId="1259"/>
    <cellStyle name="Moneda [0]_96 Risk" xfId="1260"/>
    <cellStyle name="no dec 2" xfId="1261"/>
    <cellStyle name="差_Book1_4 2" xfId="1262"/>
    <cellStyle name="Non défini" xfId="1263"/>
    <cellStyle name="Non défini 2" xfId="1264"/>
    <cellStyle name="Non défini 3" xfId="1265"/>
    <cellStyle name="Non défini 4" xfId="1266"/>
    <cellStyle name="Normal_!!!GO" xfId="1267"/>
    <cellStyle name="好_历年教师人数" xfId="1268"/>
    <cellStyle name="Note" xfId="1269"/>
    <cellStyle name="Output" xfId="1270"/>
    <cellStyle name="常规 7 6" xfId="1271"/>
    <cellStyle name="Output 2" xfId="1272"/>
    <cellStyle name="Percent [2]" xfId="1273"/>
    <cellStyle name="Percent [2] 2" xfId="1274"/>
    <cellStyle name="Percent [2] 3" xfId="1275"/>
    <cellStyle name="常规 5 2 2 3" xfId="1276"/>
    <cellStyle name="Percent [2] 5" xfId="1277"/>
    <cellStyle name="强调文字颜色 4 4" xfId="1278"/>
    <cellStyle name="差_文体广播部门 2" xfId="1279"/>
    <cellStyle name="PSChar 4" xfId="1280"/>
    <cellStyle name="差_文体广播部门 3" xfId="1281"/>
    <cellStyle name="PSChar 5" xfId="1282"/>
    <cellStyle name="PSDate 2" xfId="1283"/>
    <cellStyle name="差 4 2" xfId="1284"/>
    <cellStyle name="PSDate 3" xfId="1285"/>
    <cellStyle name="差_Sheet1_1 2" xfId="1286"/>
    <cellStyle name="好_云南省2008年中小学教职工情况（教育厅提供20090101加工整理）" xfId="1287"/>
    <cellStyle name="PSDate 4" xfId="1288"/>
    <cellStyle name="PSDate 5" xfId="1289"/>
    <cellStyle name="标题 2 3 2" xfId="1290"/>
    <cellStyle name="PSDec 3" xfId="1291"/>
    <cellStyle name="常规 11" xfId="1292"/>
    <cellStyle name="差_财政供养人员" xfId="1293"/>
    <cellStyle name="PSDec 5" xfId="1294"/>
    <cellStyle name="常规 13" xfId="1295"/>
    <cellStyle name="PSHeading 3" xfId="1296"/>
    <cellStyle name="好_地方配套按人均增幅控制8.30xl 2" xfId="1297"/>
    <cellStyle name="常规 2 4" xfId="1298"/>
    <cellStyle name="PSInt" xfId="1299"/>
    <cellStyle name="常规 2 4 2" xfId="1300"/>
    <cellStyle name="PSInt 2" xfId="1301"/>
    <cellStyle name="常规 2 4 3" xfId="1302"/>
    <cellStyle name="PSInt 3" xfId="1303"/>
    <cellStyle name="常规 2 4 4" xfId="1304"/>
    <cellStyle name="PSInt 4" xfId="1305"/>
    <cellStyle name="PSInt 5" xfId="1306"/>
    <cellStyle name="PSSpacer 2" xfId="1307"/>
    <cellStyle name="PSSpacer 4" xfId="1308"/>
    <cellStyle name="常规 29 2" xfId="1309"/>
    <cellStyle name="常规 34 2" xfId="1310"/>
    <cellStyle name="PSSpacer 5" xfId="1311"/>
    <cellStyle name="Red" xfId="1312"/>
    <cellStyle name="sstot" xfId="1313"/>
    <cellStyle name="常规 3 4 4" xfId="1314"/>
    <cellStyle name="好_Book1_1 7" xfId="1315"/>
    <cellStyle name="sstot 2" xfId="1316"/>
    <cellStyle name="常规 3 4 4 2" xfId="1317"/>
    <cellStyle name="sstot 2 2" xfId="1318"/>
    <cellStyle name="Standard_AREAS" xfId="1319"/>
    <cellStyle name="t 3" xfId="1320"/>
    <cellStyle name="好_检验表 3" xfId="1321"/>
    <cellStyle name="t 3 2" xfId="1322"/>
    <cellStyle name="好_检验表 3 2" xfId="1323"/>
    <cellStyle name="t_HVAC Equipment (3)" xfId="1324"/>
    <cellStyle name="常规 2 3 4" xfId="1325"/>
    <cellStyle name="差_00省级(定稿)" xfId="1326"/>
    <cellStyle name="差 2 7" xfId="1327"/>
    <cellStyle name="t_HVAC Equipment (3) 2" xfId="1328"/>
    <cellStyle name="常规 2 3 4 2" xfId="1329"/>
    <cellStyle name="差_00省级(定稿) 2" xfId="1330"/>
    <cellStyle name="标题 2 4" xfId="1331"/>
    <cellStyle name="t_HVAC Equipment (3) 2 2" xfId="1332"/>
    <cellStyle name="常规 2 3 8" xfId="1333"/>
    <cellStyle name="t_HVAC Equipment (3) 3" xfId="1334"/>
    <cellStyle name="标题 3 4" xfId="1335"/>
    <cellStyle name="t_HVAC Equipment (3) 3 2" xfId="1336"/>
    <cellStyle name="差_2009年一般性转移支付标准工资_~4190974 2" xfId="1337"/>
    <cellStyle name="Total" xfId="1338"/>
    <cellStyle name="表标题 3" xfId="1339"/>
    <cellStyle name="Total 2" xfId="1340"/>
    <cellStyle name="警告文本 4" xfId="1341"/>
    <cellStyle name="표준_0N-HANDLING " xfId="1342"/>
    <cellStyle name="差_05玉溪 2" xfId="1343"/>
    <cellStyle name="Tusental_pldt" xfId="1344"/>
    <cellStyle name="差_指标五 4" xfId="1345"/>
    <cellStyle name="Valuta (0)_pldt" xfId="1346"/>
    <cellStyle name="差_2007年可用财力 3 2" xfId="1347"/>
    <cellStyle name="Warning Text" xfId="1348"/>
    <cellStyle name="Warning Text 2" xfId="1349"/>
    <cellStyle name="百分比 2" xfId="1350"/>
    <cellStyle name="常规_扶贫资金整合明细表.调整" xfId="1351"/>
    <cellStyle name="百分比 3 2" xfId="1352"/>
    <cellStyle name="捠壿_Region Orders (2)" xfId="1353"/>
    <cellStyle name="编号" xfId="1354"/>
    <cellStyle name="差 2 5" xfId="1355"/>
    <cellStyle name="标题 1 2 2 2" xfId="1356"/>
    <cellStyle name="标题 1 2 2 3" xfId="1357"/>
    <cellStyle name="计算 2 3 2" xfId="1358"/>
    <cellStyle name="标题 1 2 2 5" xfId="1359"/>
    <cellStyle name="标题 1 2 3 2" xfId="1360"/>
    <cellStyle name="标题 2 2" xfId="1361"/>
    <cellStyle name="常规_整合明细.更新" xfId="1362"/>
    <cellStyle name="标题 2 2 2" xfId="1363"/>
    <cellStyle name="标题 2 2 2 5" xfId="1364"/>
    <cellStyle name="标题 2 2 3" xfId="1365"/>
    <cellStyle name="㼿㼿㼿㼿㼿㼿 2" xfId="1366"/>
    <cellStyle name="标题 2 3" xfId="1367"/>
    <cellStyle name="好_2007年政法部门业务指标 2" xfId="1368"/>
    <cellStyle name="标题 2 4 2" xfId="1369"/>
    <cellStyle name="常规 7 2 3" xfId="1370"/>
    <cellStyle name="标题 3 2" xfId="1371"/>
    <cellStyle name="标题 3 2 2" xfId="1372"/>
    <cellStyle name="标题 3 2 2 2" xfId="1373"/>
    <cellStyle name="标题 3 2 3" xfId="1374"/>
    <cellStyle name="差_贫困县涉农资金整合工作示范县统计表12月21日 2" xfId="1375"/>
    <cellStyle name="标题 3 2 3 2" xfId="1376"/>
    <cellStyle name="标题 3 2 4" xfId="1377"/>
    <cellStyle name="差_云南农村义务教育统计表 2" xfId="1378"/>
    <cellStyle name="标题 3 2 5" xfId="1379"/>
    <cellStyle name="标题 3 4 2" xfId="1380"/>
    <cellStyle name="标题 4 2 2" xfId="1381"/>
    <cellStyle name="千位分隔 3 2" xfId="1382"/>
    <cellStyle name="差_教师绩效工资测算表（离退休按各地上报数测算）2009年1月1日 2 2" xfId="1383"/>
    <cellStyle name="标题 4 2 2 2" xfId="1384"/>
    <cellStyle name="标题 4 2 2 3" xfId="1385"/>
    <cellStyle name="标题 4 2 2 4" xfId="1386"/>
    <cellStyle name="标题 4 2 3 2" xfId="1387"/>
    <cellStyle name="差_Book1_3 2" xfId="1388"/>
    <cellStyle name="标题 4 2 4" xfId="1389"/>
    <cellStyle name="千位分隔 3 4" xfId="1390"/>
    <cellStyle name="标题 4 2 5" xfId="1391"/>
    <cellStyle name="千位分隔 3 5" xfId="1392"/>
    <cellStyle name="标题 4 3 2" xfId="1393"/>
    <cellStyle name="千位分隔 4 2" xfId="1394"/>
    <cellStyle name="差_教师绩效工资测算表（离退休按各地上报数测算）2009年1月1日 3 2" xfId="1395"/>
    <cellStyle name="标题 5 2" xfId="1396"/>
    <cellStyle name="好_第一部分：综合全 2" xfId="1397"/>
    <cellStyle name="标题 5 2 2" xfId="1398"/>
    <cellStyle name="好_第一部分：综合全 2 2" xfId="1399"/>
    <cellStyle name="标题 5 3" xfId="1400"/>
    <cellStyle name="好_第一部分：综合全 3" xfId="1401"/>
    <cellStyle name="差_县级基础数据 2 2" xfId="1402"/>
    <cellStyle name="标题 6 2" xfId="1403"/>
    <cellStyle name="差_县级基础数据 3 2" xfId="1404"/>
    <cellStyle name="标题 7 2" xfId="1405"/>
    <cellStyle name="标题1" xfId="1406"/>
    <cellStyle name="好_00省级(打印)" xfId="1407"/>
    <cellStyle name="差_不用软件计算9.1不考虑经费管理评价xl 2" xfId="1408"/>
    <cellStyle name="表标题" xfId="1409"/>
    <cellStyle name="差_表4 2" xfId="1410"/>
    <cellStyle name="表标题 2" xfId="1411"/>
    <cellStyle name="表标题 4" xfId="1412"/>
    <cellStyle name="部门" xfId="1413"/>
    <cellStyle name="差 2 2" xfId="1414"/>
    <cellStyle name="差 2 2 2" xfId="1415"/>
    <cellStyle name="통화 [0]_BOILER-CO1" xfId="1416"/>
    <cellStyle name="差 2 2 3" xfId="1417"/>
    <cellStyle name="差 2 2 4" xfId="1418"/>
    <cellStyle name="常规 13 2" xfId="1419"/>
    <cellStyle name="差 2 2 5" xfId="1420"/>
    <cellStyle name="常规 13 3" xfId="1421"/>
    <cellStyle name="差 2 3" xfId="1422"/>
    <cellStyle name="差 2 4" xfId="1423"/>
    <cellStyle name="差 2 6" xfId="1424"/>
    <cellStyle name="差_2、土地面积、人口、粮食产量基本情况" xfId="1425"/>
    <cellStyle name="差 3 2" xfId="1426"/>
    <cellStyle name="强调文字颜色 1 2 7" xfId="1427"/>
    <cellStyle name="差_~4190974 2" xfId="1428"/>
    <cellStyle name="差_00省级(打印) 2" xfId="1429"/>
    <cellStyle name="差_~5676413" xfId="1430"/>
    <cellStyle name="常规 10 2 4" xfId="1431"/>
    <cellStyle name="常规 35 2" xfId="1432"/>
    <cellStyle name="貨幣_SGV" xfId="1433"/>
    <cellStyle name="差_2017-2019年统筹整合投入贫困县情况统计" xfId="1434"/>
    <cellStyle name="差_0502通海县 2" xfId="1435"/>
    <cellStyle name="差_0605石屏县" xfId="1436"/>
    <cellStyle name="差_0605石屏县 2" xfId="1437"/>
    <cellStyle name="差_1003牟定县 2" xfId="1438"/>
    <cellStyle name="差_1110洱源县" xfId="1439"/>
    <cellStyle name="差_1110洱源县 2" xfId="1440"/>
    <cellStyle name="差_11大理" xfId="1441"/>
    <cellStyle name="差_11大理 2" xfId="1442"/>
    <cellStyle name="差_2006年分析表 2" xfId="1443"/>
    <cellStyle name="差_2006年分析表 3" xfId="1444"/>
    <cellStyle name="差_2006年分析表 3 2" xfId="1445"/>
    <cellStyle name="差_2006年水利统计指标统计表" xfId="1446"/>
    <cellStyle name="差_2009年一般性转移支付标准工资_不用软件计算9.1不考虑经费管理评价xl" xfId="1447"/>
    <cellStyle name="常规 6 9" xfId="1448"/>
    <cellStyle name="差_2006年在职人员情况 2" xfId="1449"/>
    <cellStyle name="常规 9 2 4" xfId="1450"/>
    <cellStyle name="差_2007年可用财力" xfId="1451"/>
    <cellStyle name="注释 2 2" xfId="1452"/>
    <cellStyle name="好 2 7" xfId="1453"/>
    <cellStyle name="差_2007年可用财力 4" xfId="1454"/>
    <cellStyle name="常规 3 7" xfId="1455"/>
    <cellStyle name="差_2007年人员分部门统计表" xfId="1456"/>
    <cellStyle name="差_2008年县级公安保障标准落实奖励经费分配测算 2" xfId="1457"/>
    <cellStyle name="差_2008年县级公安保障标准落实奖励经费分配测算 3" xfId="1458"/>
    <cellStyle name="差_2008年县级公安保障标准落实奖励经费分配测算 3 2" xfId="1459"/>
    <cellStyle name="差_2008年县级公安保障标准落实奖励经费分配测算 4" xfId="1460"/>
    <cellStyle name="常规 3 3 3 2" xfId="1461"/>
    <cellStyle name="差_2008云南省分县市中小学教职工统计表（教育厅提供）" xfId="1462"/>
    <cellStyle name="差_2008云南省分县市中小学教职工统计表（教育厅提供） 2" xfId="1463"/>
    <cellStyle name="计算 2 3" xfId="1464"/>
    <cellStyle name="常规 3 3 3 2 2" xfId="1465"/>
    <cellStyle name="差_2009年一般性转移支付标准工资_~4190974" xfId="1466"/>
    <cellStyle name="差_2009年一般性转移支付标准工资_~5676413" xfId="1467"/>
    <cellStyle name="差_2009年一般性转移支付标准工资_地方配套按人均增幅控制8.30xl" xfId="1468"/>
    <cellStyle name="常规 2 6 2" xfId="1469"/>
    <cellStyle name="差_2009年一般性转移支付标准工资_地方配套按人均增幅控制8.30xl 2" xfId="1470"/>
    <cellStyle name="差_2009年一般性转移支付标准工资_奖励补助测算5.23新" xfId="1471"/>
    <cellStyle name="差_2009年一般性转移支付标准工资_奖励补助测算5.23新 2" xfId="1472"/>
    <cellStyle name="差_2009年一般性转移支付标准工资_奖励补助测算5.24冯铸" xfId="1473"/>
    <cellStyle name="差_2009年一般性转移支付标准工资_奖励补助测算5.24冯铸 2" xfId="1474"/>
    <cellStyle name="差_2009年一般性转移支付标准工资_奖励补助测算7.23" xfId="1475"/>
    <cellStyle name="常规 5 4 4" xfId="1476"/>
    <cellStyle name="差_2009年一般性转移支付标准工资_奖励补助测算7.23 2" xfId="1477"/>
    <cellStyle name="差_2009年一般性转移支付标准工资_奖励补助测算7.25" xfId="1478"/>
    <cellStyle name="差_2009年一般性转移支付标准工资_奖励补助测算7.25 (version 1) (version 1)" xfId="1479"/>
    <cellStyle name="差_2009年一般性转移支付标准工资_奖励补助测算7.25 2" xfId="1480"/>
    <cellStyle name="差_2009年一般性转移支付标准工资_奖励补助测算7.25 3" xfId="1481"/>
    <cellStyle name="差_2017-2019年统筹整合投入贫困县情况统计 2" xfId="1482"/>
    <cellStyle name="差_530629_2006年县级财政报表附表 2" xfId="1483"/>
    <cellStyle name="差_Book1_1" xfId="1484"/>
    <cellStyle name="样式 1 3" xfId="1485"/>
    <cellStyle name="警告文本 2 5" xfId="1486"/>
    <cellStyle name="差_Book1_1 3 2" xfId="1487"/>
    <cellStyle name="差_Book1_1_联系电话" xfId="1488"/>
    <cellStyle name="差_Book1_2" xfId="1489"/>
    <cellStyle name="好_2009年一般性转移支付标准工资_不用软件计算9.1不考虑经费管理评价xl" xfId="1490"/>
    <cellStyle name="差_Book1_3" xfId="1491"/>
    <cellStyle name="差_Book1_4" xfId="1492"/>
    <cellStyle name="好_Book1_1 2 2" xfId="1493"/>
    <cellStyle name="差_Book1_联系电话 2" xfId="1494"/>
    <cellStyle name="输入 2 2 3" xfId="1495"/>
    <cellStyle name="差_Book1_县公司" xfId="1496"/>
    <cellStyle name="差_Book1_县公司 2" xfId="1497"/>
    <cellStyle name="差_Book1_银行账户情况表_2010年12月" xfId="1498"/>
    <cellStyle name="差_Book1_银行账户情况表_2010年12月 2" xfId="1499"/>
    <cellStyle name="差_M01-2(州市补助收入) 2" xfId="1500"/>
    <cellStyle name="差_M03" xfId="1501"/>
    <cellStyle name="差_M03 2" xfId="1502"/>
    <cellStyle name="差_Sheet1" xfId="1503"/>
    <cellStyle name="差_Sheet1 2" xfId="1504"/>
    <cellStyle name="差_表4" xfId="1505"/>
    <cellStyle name="差_奖励补助测算7.25 2" xfId="1506"/>
    <cellStyle name="差_不用软件计算9.1不考虑经费管理评价xl" xfId="1507"/>
    <cellStyle name="常规 11 2" xfId="1508"/>
    <cellStyle name="差_财政供养人员 2" xfId="1509"/>
    <cellStyle name="差_财政支出对上级的依赖程度" xfId="1510"/>
    <cellStyle name="常规 2 12" xfId="1511"/>
    <cellStyle name="差_财政支出对上级的依赖程度 2 2" xfId="1512"/>
    <cellStyle name="常规 3 2 3 3 2" xfId="1513"/>
    <cellStyle name="差_财政支出对上级的依赖程度 3 2" xfId="1514"/>
    <cellStyle name="常规 3 2 3 4 2" xfId="1515"/>
    <cellStyle name="差_财政支出对上级的依赖程度 4" xfId="1516"/>
    <cellStyle name="常规 3 2 3 5" xfId="1517"/>
    <cellStyle name="差_城建部门" xfId="1518"/>
    <cellStyle name="差_城建部门 2" xfId="1519"/>
    <cellStyle name="差_城建部门 2 2" xfId="1520"/>
    <cellStyle name="差_城建部门 3" xfId="1521"/>
    <cellStyle name="差_城建部门 3 2" xfId="1522"/>
    <cellStyle name="差_城建部门 4" xfId="1523"/>
    <cellStyle name="差_地方配套按人均增幅控制8.31（调整结案率后）xl" xfId="1524"/>
    <cellStyle name="常规 4 2 6" xfId="1525"/>
    <cellStyle name="常规 4 8" xfId="1526"/>
    <cellStyle name="差_地方配套按人均增幅控制8.31（调整结案率后）xl 2" xfId="1527"/>
    <cellStyle name="差_第五部分(才淼、饶永宏） 2" xfId="1528"/>
    <cellStyle name="差_第一部分：综合全 2 2" xfId="1529"/>
    <cellStyle name="差_第一部分：综合全 3 2" xfId="1530"/>
    <cellStyle name="常规 13 2 4" xfId="1531"/>
    <cellStyle name="差_汇总" xfId="1532"/>
    <cellStyle name="差_汇总 2" xfId="1533"/>
    <cellStyle name="分级显示行_1_13区汇总" xfId="1534"/>
    <cellStyle name="差_汇总-县级财政报表附表" xfId="1535"/>
    <cellStyle name="好_县公司" xfId="1536"/>
    <cellStyle name="差_基础数据分析" xfId="1537"/>
    <cellStyle name="好_县公司 2" xfId="1538"/>
    <cellStyle name="差_基础数据分析 2" xfId="1539"/>
    <cellStyle name="差_检验表" xfId="1540"/>
    <cellStyle name="差_检验表（调整后） 2" xfId="1541"/>
    <cellStyle name="好_县级公安机关公用经费标准奖励测算方案（定稿）" xfId="1542"/>
    <cellStyle name="差_检验表（调整后） 2 2" xfId="1543"/>
    <cellStyle name="好_县级公安机关公用经费标准奖励测算方案（定稿） 2" xfId="1544"/>
    <cellStyle name="好_义务教育阶段教职工人数（教育厅提供最终） 2" xfId="1545"/>
    <cellStyle name="差_检验表（调整后） 3" xfId="1546"/>
    <cellStyle name="差_检验表（调整后） 4" xfId="1547"/>
    <cellStyle name="差_建行" xfId="1548"/>
    <cellStyle name="差_奖励补助测算5.24冯铸" xfId="1549"/>
    <cellStyle name="链接单元格 3 2" xfId="1550"/>
    <cellStyle name="差_奖励补助测算5.24冯铸 2" xfId="1551"/>
    <cellStyle name="常规 11 4" xfId="1552"/>
    <cellStyle name="差_奖励补助测算7.23" xfId="1553"/>
    <cellStyle name="差_奖励补助测算7.23 2" xfId="1554"/>
    <cellStyle name="差_奖励补助测算7.25" xfId="1555"/>
    <cellStyle name="差_奖励补助测算7.25 3" xfId="1556"/>
    <cellStyle name="链接单元格 2" xfId="1557"/>
    <cellStyle name="差_教育厅提供义务教育及高中教师人数（2009年1月6日） 2" xfId="1558"/>
    <cellStyle name="差_历年教师人数" xfId="1559"/>
    <cellStyle name="差_历年教师人数 2" xfId="1560"/>
    <cellStyle name="好_~5676413" xfId="1561"/>
    <cellStyle name="好_高中教师人数（教育厅1.6日提供）" xfId="1562"/>
    <cellStyle name="好_银行账户情况表_2010年12月" xfId="1563"/>
    <cellStyle name="差_历年教师人数 2 2" xfId="1564"/>
    <cellStyle name="差_历年教师人数 3" xfId="1565"/>
    <cellStyle name="差_历年教师人数 4" xfId="1566"/>
    <cellStyle name="差_丽江汇总" xfId="1567"/>
    <cellStyle name="差_丽江汇总 2 2" xfId="1568"/>
    <cellStyle name="差_联系电话" xfId="1569"/>
    <cellStyle name="好_Book1_联系电话 2" xfId="1570"/>
    <cellStyle name="计算 2 2 2" xfId="1571"/>
    <cellStyle name="计算 2 2 4" xfId="1572"/>
    <cellStyle name="差_联系电话 2" xfId="1573"/>
    <cellStyle name="差_三季度－表二 2" xfId="1574"/>
    <cellStyle name="差_卫生部门" xfId="1575"/>
    <cellStyle name="链接单元格 2 2" xfId="1576"/>
    <cellStyle name="差_卫生部门 2" xfId="1577"/>
    <cellStyle name="链接单元格 2 2 2" xfId="1578"/>
    <cellStyle name="差_文体广播部门" xfId="1579"/>
    <cellStyle name="强调文字颜色 4 4 2" xfId="1580"/>
    <cellStyle name="差_文体广播部门 2 2" xfId="1581"/>
    <cellStyle name="常规 3 3 2 3" xfId="1582"/>
    <cellStyle name="差_文体广播部门 3 2" xfId="1583"/>
    <cellStyle name="常规 3 3 3 3" xfId="1584"/>
    <cellStyle name="好_M03" xfId="1585"/>
    <cellStyle name="差_文体广播部门 4" xfId="1586"/>
    <cellStyle name="差_下半年禁毒办案经费分配2544.3万元 2" xfId="1587"/>
    <cellStyle name="差_下半年禁毒办案经费分配2544.3万元 2 2" xfId="1588"/>
    <cellStyle name="未定义 2" xfId="1589"/>
    <cellStyle name="差_下半年禁毒办案经费分配2544.3万元 3" xfId="1590"/>
    <cellStyle name="未定义 2 2" xfId="1591"/>
    <cellStyle name="差_下半年禁毒办案经费分配2544.3万元 3 2" xfId="1592"/>
    <cellStyle name="好_2006年在职人员情况" xfId="1593"/>
    <cellStyle name="未定义 3" xfId="1594"/>
    <cellStyle name="差_下半年禁毒办案经费分配2544.3万元 4" xfId="1595"/>
    <cellStyle name="输出 2 3" xfId="1596"/>
    <cellStyle name="差_县公司 2" xfId="1597"/>
    <cellStyle name="好_2007年检察院案件数 2" xfId="1598"/>
    <cellStyle name="差_县级公安机关公用经费标准奖励测算方案（定稿）" xfId="1599"/>
    <cellStyle name="常规 5 3 6" xfId="1600"/>
    <cellStyle name="好_~4190974 2" xfId="1601"/>
    <cellStyle name="差_县级公安机关公用经费标准奖励测算方案（定稿） 2" xfId="1602"/>
    <cellStyle name="差_县级基础数据" xfId="1603"/>
    <cellStyle name="常规 5 3 7" xfId="1604"/>
    <cellStyle name="好_教师绩效工资测算表（离退休按各地上报数测算）2009年1月1日 3 2" xfId="1605"/>
    <cellStyle name="差_义务教育阶段教职工人数（教育厅提供最终） 2" xfId="1606"/>
    <cellStyle name="差_银行账户情况表_2010年12月 2" xfId="1607"/>
    <cellStyle name="差_云南农村义务教育统计表" xfId="1608"/>
    <cellStyle name="差_云南省2008年中小学教师人数统计表" xfId="1609"/>
    <cellStyle name="好_11大理 2" xfId="1610"/>
    <cellStyle name="差_云南省2008年中小学教师人数统计表 2" xfId="1611"/>
    <cellStyle name="差_云南省2008年中小学教师人数统计表 2 2" xfId="1612"/>
    <cellStyle name="差_云南省2008年中小学教师人数统计表 3" xfId="1613"/>
    <cellStyle name="差_云南省2008年中小学教师人数统计表 3 2" xfId="1614"/>
    <cellStyle name="常规 2 3 2 2" xfId="1615"/>
    <cellStyle name="差_云南省2008年中小学教师人数统计表 4" xfId="1616"/>
    <cellStyle name="好_指标五" xfId="1617"/>
    <cellStyle name="货币 2" xfId="1618"/>
    <cellStyle name="差_云南省2008年中小学教职工情况（教育厅提供20090101加工整理）" xfId="1619"/>
    <cellStyle name="好_05玉溪 2" xfId="1620"/>
    <cellStyle name="好_指标五 2" xfId="1621"/>
    <cellStyle name="货币 2 2" xfId="1622"/>
    <cellStyle name="差_云南省2008年中小学教职工情况（教育厅提供20090101加工整理） 2" xfId="1623"/>
    <cellStyle name="差_云南省2008年转移支付测算——州市本级考核部分及政策性测算" xfId="1624"/>
    <cellStyle name="差_云南省2008年转移支付测算——州市本级考核部分及政策性测算 2" xfId="1625"/>
    <cellStyle name="差_云南水利电力有限公司" xfId="1626"/>
    <cellStyle name="常规 17 3" xfId="1627"/>
    <cellStyle name="差_云南水利电力有限公司 2" xfId="1628"/>
    <cellStyle name="计算 2 2 5" xfId="1629"/>
    <cellStyle name="差_指标四" xfId="1630"/>
    <cellStyle name="差_指标五" xfId="1631"/>
    <cellStyle name="好_奖励补助测算5.23新" xfId="1632"/>
    <cellStyle name="差_指标五 2 2" xfId="1633"/>
    <cellStyle name="差_指标五 3" xfId="1634"/>
    <cellStyle name="差_指标五 3 2" xfId="1635"/>
    <cellStyle name="常规 10 2 2" xfId="1636"/>
    <cellStyle name="好_M01-2(州市补助收入) 2" xfId="1637"/>
    <cellStyle name="常规 10 2 3" xfId="1638"/>
    <cellStyle name="常规 10 2 5" xfId="1639"/>
    <cellStyle name="常规 10 3" xfId="1640"/>
    <cellStyle name="常规 10 4" xfId="1641"/>
    <cellStyle name="常规 10 5" xfId="1642"/>
    <cellStyle name="常规 11 5" xfId="1643"/>
    <cellStyle name="常规 12 2" xfId="1644"/>
    <cellStyle name="常规 12 3" xfId="1645"/>
    <cellStyle name="常规 12 4" xfId="1646"/>
    <cellStyle name="好_11大理" xfId="1647"/>
    <cellStyle name="常规 12 5" xfId="1648"/>
    <cellStyle name="常规 13 2 2" xfId="1649"/>
    <cellStyle name="常规 13 2 3" xfId="1650"/>
    <cellStyle name="好_教育厅提供义务教育及高中教师人数（2009年1月6日） 2" xfId="1651"/>
    <cellStyle name="常规 13 4" xfId="1652"/>
    <cellStyle name="常规 14" xfId="1653"/>
    <cellStyle name="常规 14 2" xfId="1654"/>
    <cellStyle name="常规 14 2 2" xfId="1655"/>
    <cellStyle name="常规 14 2 3" xfId="1656"/>
    <cellStyle name="常规 14 2 4" xfId="1657"/>
    <cellStyle name="常规 14 3" xfId="1658"/>
    <cellStyle name="常规 14 4" xfId="1659"/>
    <cellStyle name="常规 14 5" xfId="1660"/>
    <cellStyle name="常规 15 3" xfId="1661"/>
    <cellStyle name="常规 5 2 2 2 2" xfId="1662"/>
    <cellStyle name="常规 15 4" xfId="1663"/>
    <cellStyle name="适中 2 2" xfId="1664"/>
    <cellStyle name="常规 15 5" xfId="1665"/>
    <cellStyle name="常规 16" xfId="1666"/>
    <cellStyle name="常规 21" xfId="1667"/>
    <cellStyle name="检查单元格 2 2 2" xfId="1668"/>
    <cellStyle name="常规 16 2" xfId="1669"/>
    <cellStyle name="常规 21 2" xfId="1670"/>
    <cellStyle name="常规 16 3" xfId="1671"/>
    <cellStyle name="常规 16 4" xfId="1672"/>
    <cellStyle name="注释 4 2" xfId="1673"/>
    <cellStyle name="常规 17" xfId="1674"/>
    <cellStyle name="常规 22" xfId="1675"/>
    <cellStyle name="检查单元格 2 2 3" xfId="1676"/>
    <cellStyle name="常规 17 2" xfId="1677"/>
    <cellStyle name="常规 22 2" xfId="1678"/>
    <cellStyle name="常规 17 4" xfId="1679"/>
    <cellStyle name="常规 3 2 2 2" xfId="1680"/>
    <cellStyle name="适中 4 2" xfId="1681"/>
    <cellStyle name="常规 17 5" xfId="1682"/>
    <cellStyle name="注释 4 3" xfId="1683"/>
    <cellStyle name="常规 18" xfId="1684"/>
    <cellStyle name="常规 23" xfId="1685"/>
    <cellStyle name="检查单元格 2 2 4" xfId="1686"/>
    <cellStyle name="常规 18 2" xfId="1687"/>
    <cellStyle name="常规 23 2" xfId="1688"/>
    <cellStyle name="常规 18 3" xfId="1689"/>
    <cellStyle name="好_Book1_银行账户情况表_2010年12月" xfId="1690"/>
    <cellStyle name="常规 18 4" xfId="1691"/>
    <cellStyle name="常规 19" xfId="1692"/>
    <cellStyle name="常规 24" xfId="1693"/>
    <cellStyle name="检查单元格 2 2 5" xfId="1694"/>
    <cellStyle name="常规 19 2" xfId="1695"/>
    <cellStyle name="常规 24 2" xfId="1696"/>
    <cellStyle name="常规 19 3" xfId="1697"/>
    <cellStyle name="常规 19 4" xfId="1698"/>
    <cellStyle name="常规 3 2 4 2" xfId="1699"/>
    <cellStyle name="常规 19 5" xfId="1700"/>
    <cellStyle name="强调文字颜色 3 3" xfId="1701"/>
    <cellStyle name="常规 2 10" xfId="1702"/>
    <cellStyle name="强调文字颜色 3 4" xfId="1703"/>
    <cellStyle name="常规 2 11" xfId="1704"/>
    <cellStyle name="常规 2 13" xfId="1705"/>
    <cellStyle name="常规 2 14" xfId="1706"/>
    <cellStyle name="常规 2 2" xfId="1707"/>
    <cellStyle name="常规 2 2 2" xfId="1708"/>
    <cellStyle name="好_奖励补助测算5.22测试" xfId="1709"/>
    <cellStyle name="常规 2 2 2 2 2" xfId="1710"/>
    <cellStyle name="常规 2 2 2 2 3" xfId="1711"/>
    <cellStyle name="常规 2 2 2 3" xfId="1712"/>
    <cellStyle name="常规 2 2 3" xfId="1713"/>
    <cellStyle name="常规 2 2 3 2 2" xfId="1714"/>
    <cellStyle name="常规 2 2 3 3 2" xfId="1715"/>
    <cellStyle name="常规 2 2 4" xfId="1716"/>
    <cellStyle name="常规 2 2 5" xfId="1717"/>
    <cellStyle name="好_指标四 2" xfId="1718"/>
    <cellStyle name="常规 2 2 7" xfId="1719"/>
    <cellStyle name="常规 2 3" xfId="1720"/>
    <cellStyle name="常规 2 3 2" xfId="1721"/>
    <cellStyle name="常规 2 3 2 2 2" xfId="1722"/>
    <cellStyle name="常规 2 3 2 3" xfId="1723"/>
    <cellStyle name="常规 2 3 3" xfId="1724"/>
    <cellStyle name="常规 2 3 5" xfId="1725"/>
    <cellStyle name="常规 2 3 5 2" xfId="1726"/>
    <cellStyle name="常规 2 3 6" xfId="1727"/>
    <cellStyle name="常规 2 3 7" xfId="1728"/>
    <cellStyle name="常规 2 4 2 2" xfId="1729"/>
    <cellStyle name="输出 2 2 2" xfId="1730"/>
    <cellStyle name="常规 2 4 2 3" xfId="1731"/>
    <cellStyle name="常规 2 5" xfId="1732"/>
    <cellStyle name="常规 2 5 2" xfId="1733"/>
    <cellStyle name="常规 2 6" xfId="1734"/>
    <cellStyle name="常规 2 6 4" xfId="1735"/>
    <cellStyle name="常规 2 7" xfId="1736"/>
    <cellStyle name="输入 2" xfId="1737"/>
    <cellStyle name="常规 2 8" xfId="1738"/>
    <cellStyle name="输入 2 2" xfId="1739"/>
    <cellStyle name="常规 2 8 2" xfId="1740"/>
    <cellStyle name="输入 3" xfId="1741"/>
    <cellStyle name="常规 2 9" xfId="1742"/>
    <cellStyle name="好_Book1_1 4" xfId="1743"/>
    <cellStyle name="常规 2_02-2008决算报表格式" xfId="1744"/>
    <cellStyle name="常规 26" xfId="1745"/>
    <cellStyle name="常规 31" xfId="1746"/>
    <cellStyle name="常规 27 2" xfId="1747"/>
    <cellStyle name="常规 32 2" xfId="1748"/>
    <cellStyle name="常规 28" xfId="1749"/>
    <cellStyle name="常规 33" xfId="1750"/>
    <cellStyle name="常规 29" xfId="1751"/>
    <cellStyle name="常规 34" xfId="1752"/>
    <cellStyle name="输出 4 2" xfId="1753"/>
    <cellStyle name="常规 3" xfId="1754"/>
    <cellStyle name="常规 3 2" xfId="1755"/>
    <cellStyle name="好_奖励补助测算7.25 (version 1) (version 1)" xfId="1756"/>
    <cellStyle name="常规 3 2 2 2 2" xfId="1757"/>
    <cellStyle name="好_奖励补助测算7.25 (version 1) (version 1) 2" xfId="1758"/>
    <cellStyle name="常规 3 2 2 2 2 2" xfId="1759"/>
    <cellStyle name="常规 3 2 2 2 3" xfId="1760"/>
    <cellStyle name="强调文字颜色 3 4 2" xfId="1761"/>
    <cellStyle name="常规 3 2 2 3" xfId="1762"/>
    <cellStyle name="常规 3 2 2 3 2" xfId="1763"/>
    <cellStyle name="常规 3 2 2 3 3" xfId="1764"/>
    <cellStyle name="常规 3 2 2 4 2" xfId="1765"/>
    <cellStyle name="好 4" xfId="1766"/>
    <cellStyle name="常规 3 2 2 5" xfId="1767"/>
    <cellStyle name="常规 3 2 2 6" xfId="1768"/>
    <cellStyle name="常规 3 2 3 2 2" xfId="1769"/>
    <cellStyle name="常规 3 2 3 2 2 2" xfId="1770"/>
    <cellStyle name="常规 3 2 3 2 3" xfId="1771"/>
    <cellStyle name="常规 3 2 3 3 2 2" xfId="1772"/>
    <cellStyle name="常规 3 2 3 3 3" xfId="1773"/>
    <cellStyle name="千位分隔 2 2" xfId="1774"/>
    <cellStyle name="常规 3 2 4 2 2" xfId="1775"/>
    <cellStyle name="常规 3 2 4 3" xfId="1776"/>
    <cellStyle name="常规 3 3" xfId="1777"/>
    <cellStyle name="常规 3 3 2" xfId="1778"/>
    <cellStyle name="常规 3 3 2 2" xfId="1779"/>
    <cellStyle name="好_文体广播部门" xfId="1780"/>
    <cellStyle name="常规 3 3 2 2 2" xfId="1781"/>
    <cellStyle name="好_文体广播部门 2" xfId="1782"/>
    <cellStyle name="常规 3 3 3" xfId="1783"/>
    <cellStyle name="常规 3 4" xfId="1784"/>
    <cellStyle name="常规 3 4 2" xfId="1785"/>
    <cellStyle name="好_Book1_1 5" xfId="1786"/>
    <cellStyle name="常规 3 4 2 2 2" xfId="1787"/>
    <cellStyle name="检查单元格 2 5" xfId="1788"/>
    <cellStyle name="强调文字颜色 5 4 2" xfId="1789"/>
    <cellStyle name="常规 3 4 2 3" xfId="1790"/>
    <cellStyle name="输入 2 4" xfId="1791"/>
    <cellStyle name="常规 3 4 3 2 2" xfId="1792"/>
    <cellStyle name="千位分隔[0] 2 2" xfId="1793"/>
    <cellStyle name="常规 3 5" xfId="1794"/>
    <cellStyle name="常规 3 5 2" xfId="1795"/>
    <cellStyle name="常规 3 8" xfId="1796"/>
    <cellStyle name="常规 3_2017-2019年统筹整合投入贫困县情况统计" xfId="1797"/>
    <cellStyle name="常规 36" xfId="1798"/>
    <cellStyle name="常规 41" xfId="1799"/>
    <cellStyle name="常规 36 2" xfId="1800"/>
    <cellStyle name="强调 3 2" xfId="1801"/>
    <cellStyle name="常规 37" xfId="1802"/>
    <cellStyle name="常规 42" xfId="1803"/>
    <cellStyle name="强调 3 3" xfId="1804"/>
    <cellStyle name="常规 38" xfId="1805"/>
    <cellStyle name="常规 43" xfId="1806"/>
    <cellStyle name="常规 38 2" xfId="1807"/>
    <cellStyle name="常规 5 3 2 2" xfId="1808"/>
    <cellStyle name="常规 4" xfId="1809"/>
    <cellStyle name="常规 5 3 2 2 2" xfId="1810"/>
    <cellStyle name="常规 4 2" xfId="1811"/>
    <cellStyle name="常规 4 2 2" xfId="1812"/>
    <cellStyle name="常规 4 4" xfId="1813"/>
    <cellStyle name="常规 4 2 2 2 2" xfId="1814"/>
    <cellStyle name="常规 4 4 2 2" xfId="1815"/>
    <cellStyle name="常规 6 4 2" xfId="1816"/>
    <cellStyle name="常规 4 2 3" xfId="1817"/>
    <cellStyle name="常规 4 5" xfId="1818"/>
    <cellStyle name="常规 4 2 3 2" xfId="1819"/>
    <cellStyle name="常规 4 5 2" xfId="1820"/>
    <cellStyle name="常规 7 4" xfId="1821"/>
    <cellStyle name="常规 4 2 3 2 2" xfId="1822"/>
    <cellStyle name="常规 4 2 3 3" xfId="1823"/>
    <cellStyle name="常规 7 5" xfId="1824"/>
    <cellStyle name="常规 4 2 4" xfId="1825"/>
    <cellStyle name="常规 4 6" xfId="1826"/>
    <cellStyle name="常规 4 2 4 2" xfId="1827"/>
    <cellStyle name="常规 4 6 2" xfId="1828"/>
    <cellStyle name="常规 8 4" xfId="1829"/>
    <cellStyle name="常规 4 2 7" xfId="1830"/>
    <cellStyle name="常规 4 3" xfId="1831"/>
    <cellStyle name="常规 4 3 2 2" xfId="1832"/>
    <cellStyle name="常规 5 4 2" xfId="1833"/>
    <cellStyle name="常规 4 3 2 2 2" xfId="1834"/>
    <cellStyle name="常规 5 4 2 2" xfId="1835"/>
    <cellStyle name="常规 4 3 2 3" xfId="1836"/>
    <cellStyle name="常规 5 4 3" xfId="1837"/>
    <cellStyle name="常规 4 3 3 2" xfId="1838"/>
    <cellStyle name="常规 5 5 2" xfId="1839"/>
    <cellStyle name="好_奖励补助测算7.25 3" xfId="1840"/>
    <cellStyle name="貨幣 [0]_SGV" xfId="1841"/>
    <cellStyle name="常规 4 3 3 2 2" xfId="1842"/>
    <cellStyle name="常规 4 3 3 3" xfId="1843"/>
    <cellStyle name="常规 4 3 4 2" xfId="1844"/>
    <cellStyle name="常规 5 6 2" xfId="1845"/>
    <cellStyle name="常规 5 3 2 3" xfId="1846"/>
    <cellStyle name="常规 5" xfId="1847"/>
    <cellStyle name="常规 5 2" xfId="1848"/>
    <cellStyle name="常规 5 2 2" xfId="1849"/>
    <cellStyle name="常规 5 2 2 4" xfId="1850"/>
    <cellStyle name="好_2009年一般性转移支付标准工资_奖励补助测算7.25 2" xfId="1851"/>
    <cellStyle name="常规 5 2 2 5" xfId="1852"/>
    <cellStyle name="常规 5 2 3" xfId="1853"/>
    <cellStyle name="常规 5 2 3 2" xfId="1854"/>
    <cellStyle name="常规 5 2 3 2 2" xfId="1855"/>
    <cellStyle name="好_2008云南省分县市中小学教职工统计表（教育厅提供）" xfId="1856"/>
    <cellStyle name="好_检验表（调整后） 4" xfId="1857"/>
    <cellStyle name="常规 5 2 3 3" xfId="1858"/>
    <cellStyle name="常规 5 2 4" xfId="1859"/>
    <cellStyle name="常规 5 2 4 2" xfId="1860"/>
    <cellStyle name="常规 5 2 6" xfId="1861"/>
    <cellStyle name="常规 5 2 7" xfId="1862"/>
    <cellStyle name="好_教师绩效工资测算表（离退休按各地上报数测算）2009年1月1日 2 2" xfId="1863"/>
    <cellStyle name="常规 6 2 4 2" xfId="1864"/>
    <cellStyle name="常规 5 3" xfId="1865"/>
    <cellStyle name="常规 5 3 2" xfId="1866"/>
    <cellStyle name="常规 6" xfId="1867"/>
    <cellStyle name="常规 5 3 2 4" xfId="1868"/>
    <cellStyle name="常规 7" xfId="1869"/>
    <cellStyle name="常规 5 3 2 5" xfId="1870"/>
    <cellStyle name="常规 5 3 3" xfId="1871"/>
    <cellStyle name="常规 5 3 3 2" xfId="1872"/>
    <cellStyle name="常规 5 3 3 2 2" xfId="1873"/>
    <cellStyle name="常规 5 3 3 3" xfId="1874"/>
    <cellStyle name="常规 5 3 4" xfId="1875"/>
    <cellStyle name="常规 5 3 4 2" xfId="1876"/>
    <cellStyle name="常规 5 3 5" xfId="1877"/>
    <cellStyle name="常规 5 4 5" xfId="1878"/>
    <cellStyle name="常规 6 2" xfId="1879"/>
    <cellStyle name="常规 6 2 2" xfId="1880"/>
    <cellStyle name="常规 6 2 2 2 2" xfId="1881"/>
    <cellStyle name="常规 6 2 3 2" xfId="1882"/>
    <cellStyle name="常规 6 2 3 2 2" xfId="1883"/>
    <cellStyle name="常规 6 2 3 3" xfId="1884"/>
    <cellStyle name="常规 6 3 2" xfId="1885"/>
    <cellStyle name="好_财政供养人员 2" xfId="1886"/>
    <cellStyle name="常规 6 3 2 2" xfId="1887"/>
    <cellStyle name="常规 6 4 3" xfId="1888"/>
    <cellStyle name="常规 6 6 2" xfId="1889"/>
    <cellStyle name="常规 6 7" xfId="1890"/>
    <cellStyle name="常规 6 8" xfId="1891"/>
    <cellStyle name="常规 7 2" xfId="1892"/>
    <cellStyle name="常规 7 2 2" xfId="1893"/>
    <cellStyle name="千位分隔 2" xfId="1894"/>
    <cellStyle name="常规 7 3 2" xfId="1895"/>
    <cellStyle name="常规 8" xfId="1896"/>
    <cellStyle name="好_第五部分(才淼、饶永宏） 2" xfId="1897"/>
    <cellStyle name="常规 8 2" xfId="1898"/>
    <cellStyle name="常规 8 2 2" xfId="1899"/>
    <cellStyle name="常规 8 2 3" xfId="1900"/>
    <cellStyle name="常规 8 2 4" xfId="1901"/>
    <cellStyle name="好_1003牟定县 2" xfId="1902"/>
    <cellStyle name="常规 8 3" xfId="1903"/>
    <cellStyle name="常规 8 3 2" xfId="1904"/>
    <cellStyle name="好_县级基础数据" xfId="1905"/>
    <cellStyle name="常规 8 3 3" xfId="1906"/>
    <cellStyle name="千位[0]_ 方正PC" xfId="1907"/>
    <cellStyle name="常规 8 4 2" xfId="1908"/>
    <cellStyle name="常规 8 5" xfId="1909"/>
    <cellStyle name="常规 8 5 2" xfId="1910"/>
    <cellStyle name="常规 8 6" xfId="1911"/>
    <cellStyle name="常规 8 7" xfId="1912"/>
    <cellStyle name="常规 9" xfId="1913"/>
    <cellStyle name="好_指标五 3 2" xfId="1914"/>
    <cellStyle name="常规 9 2 2 2" xfId="1915"/>
    <cellStyle name="好_指标五 4" xfId="1916"/>
    <cellStyle name="常规 9 2 3" xfId="1917"/>
    <cellStyle name="常规 9 3 2 2" xfId="1918"/>
    <cellStyle name="常规 9 3 3" xfId="1919"/>
    <cellStyle name="常规 9 4" xfId="1920"/>
    <cellStyle name="常规 9 6" xfId="1921"/>
    <cellStyle name="常规 9 7" xfId="1922"/>
    <cellStyle name="常规 9 8" xfId="1923"/>
    <cellStyle name="常规_副本西藏自治区贫困县统筹整合使用财政涉农资金情况统计表（模版）参考表" xfId="1924"/>
    <cellStyle name="常规_项目投入明细_8" xfId="1925"/>
    <cellStyle name="好 2" xfId="1926"/>
    <cellStyle name="好 2 2" xfId="1927"/>
    <cellStyle name="好 2 2 2" xfId="1928"/>
    <cellStyle name="好 2 2 3" xfId="1929"/>
    <cellStyle name="好 2 2 4" xfId="1930"/>
    <cellStyle name="强调 1" xfId="1931"/>
    <cellStyle name="好 2 2 5" xfId="1932"/>
    <cellStyle name="好 3" xfId="1933"/>
    <cellStyle name="好 3 2" xfId="1934"/>
    <cellStyle name="好_2007年检察院案件数" xfId="1935"/>
    <cellStyle name="好_~4190974" xfId="1936"/>
    <cellStyle name="好_00省级(打印) 2" xfId="1937"/>
    <cellStyle name="好_00省级(定稿)" xfId="1938"/>
    <cellStyle name="好_00省级(定稿) 2" xfId="1939"/>
    <cellStyle name="输出 3 2" xfId="1940"/>
    <cellStyle name="好_03昭通" xfId="1941"/>
    <cellStyle name="好_03昭通 2" xfId="1942"/>
    <cellStyle name="好_0502通海县 2" xfId="1943"/>
    <cellStyle name="好_0605石屏县" xfId="1944"/>
    <cellStyle name="好_0605石屏县 2" xfId="1945"/>
    <cellStyle name="好_1003牟定县" xfId="1946"/>
    <cellStyle name="好_1110洱源县" xfId="1947"/>
    <cellStyle name="好_1110洱源县 2" xfId="1948"/>
    <cellStyle name="好_2、土地面积、人口、粮食产量基本情况" xfId="1949"/>
    <cellStyle name="好_2006年基础数据" xfId="1950"/>
    <cellStyle name="好_2006年基础数据 2" xfId="1951"/>
    <cellStyle name="好_教师绩效工资测算表（离退休按各地上报数测算）2009年1月1日" xfId="1952"/>
    <cellStyle name="好_2006年全省财力计算表（中央、决算）" xfId="1953"/>
    <cellStyle name="好_2006年全省财力计算表（中央、决算） 2" xfId="1954"/>
    <cellStyle name="好_2006年在职人员情况 2" xfId="1955"/>
    <cellStyle name="链接单元格 3" xfId="1956"/>
    <cellStyle name="好_2007年可用财力" xfId="1957"/>
    <cellStyle name="好_2008年县级公安保障标准落实奖励经费分配测算" xfId="1958"/>
    <cellStyle name="好_2008年县级公安保障标准落实奖励经费分配测算 2 2" xfId="1959"/>
    <cellStyle name="好_2008云南省分县市中小学教职工统计表（教育厅提供） 2" xfId="1960"/>
    <cellStyle name="好_2009年一般性转移支付标准工资" xfId="1961"/>
    <cellStyle name="链接单元格 2 3" xfId="1962"/>
    <cellStyle name="好_2009年一般性转移支付标准工资 2" xfId="1963"/>
    <cellStyle name="好_2009年一般性转移支付标准工资_地方配套按人均增幅控制8.30xl" xfId="1964"/>
    <cellStyle name="好_2009年一般性转移支付标准工资_地方配套按人均增幅控制8.30xl 2" xfId="1965"/>
    <cellStyle name="好_2009年一般性转移支付标准工资_地方配套按人均增幅控制8.30一般预算平均增幅、人均可用财力平均增幅两次控制、社会治安系数调整、案件数调整xl" xfId="1966"/>
    <cellStyle name="好_2017-2019年统筹整合投入贫困县情况统计" xfId="1967"/>
    <cellStyle name="好_2009年一般性转移支付标准工资_地方配套按人均增幅控制8.30一般预算平均增幅、人均可用财力平均增幅两次控制、社会治安系数调整、案件数调整xl 2" xfId="1968"/>
    <cellStyle name="强调文字颜色 6 4" xfId="1969"/>
    <cellStyle name="好_2009年一般性转移支付标准工资_奖励补助测算5.22测试" xfId="1970"/>
    <cellStyle name="好_Book1_3 2" xfId="1971"/>
    <cellStyle name="好_城建部门 2 2" xfId="1972"/>
    <cellStyle name="好_2009年一般性转移支付标准工资_奖励补助测算5.23新" xfId="1973"/>
    <cellStyle name="好_2009年一般性转移支付标准工资_奖励补助测算5.24冯铸 2" xfId="1974"/>
    <cellStyle name="好_2009年一般性转移支付标准工资_奖励补助测算7.23" xfId="1975"/>
    <cellStyle name="好_2009年一般性转移支付标准工资_奖励补助测算7.23 2" xfId="1976"/>
    <cellStyle name="好_2009年一般性转移支付标准工资_奖励补助测算7.25" xfId="1977"/>
    <cellStyle name="好_2009年一般性转移支付标准工资_奖励补助测算7.25 (version 1) (version 1)" xfId="1978"/>
    <cellStyle name="好_2009年一般性转移支付标准工资_奖励补助测算7.25 3" xfId="1979"/>
    <cellStyle name="好_530623_2006年县级财政报表附表" xfId="1980"/>
    <cellStyle name="好_530629_2006年县级财政报表附表" xfId="1981"/>
    <cellStyle name="好_530629_2006年县级财政报表附表 2" xfId="1982"/>
    <cellStyle name="好_5334_2006年迪庆县级财政报表附表" xfId="1983"/>
    <cellStyle name="好_5334_2006年迪庆县级财政报表附表 2" xfId="1984"/>
    <cellStyle name="好_Book1" xfId="1985"/>
    <cellStyle name="好_Book1 2" xfId="1986"/>
    <cellStyle name="好_Book1 3" xfId="1987"/>
    <cellStyle name="好_Book1 4" xfId="1988"/>
    <cellStyle name="好_贫困县涉农资金整合工作示范县统计表12月21日 2" xfId="1989"/>
    <cellStyle name="好_Book1_1 2" xfId="1990"/>
    <cellStyle name="好_Book1_1 3" xfId="1991"/>
    <cellStyle name="好_Book1_1 3 2" xfId="1992"/>
    <cellStyle name="好_Book1_1_联系电话" xfId="1993"/>
    <cellStyle name="强调文字颜色 3 2 4" xfId="1994"/>
    <cellStyle name="好_Book1_1_联系电话 2" xfId="1995"/>
    <cellStyle name="好_Book1_Book1" xfId="1996"/>
    <cellStyle name="好_Book1_Book1 2" xfId="1997"/>
    <cellStyle name="好_Book1_联系电话" xfId="1998"/>
    <cellStyle name="计算 2 2" xfId="1999"/>
    <cellStyle name="强调文字颜色 6 2" xfId="2000"/>
    <cellStyle name="好_Book2" xfId="2001"/>
    <cellStyle name="强调文字颜色 6 2 2" xfId="2002"/>
    <cellStyle name="好_Book2 2" xfId="2003"/>
    <cellStyle name="好_Sheet1 2" xfId="2004"/>
    <cellStyle name="好_Sheet1_1 2" xfId="2005"/>
    <cellStyle name="好_表4" xfId="2006"/>
    <cellStyle name="好_表4 2" xfId="2007"/>
    <cellStyle name="好_不用软件计算9.1不考虑经费管理评价xl" xfId="2008"/>
    <cellStyle name="好_不用软件计算9.1不考虑经费管理评价xl 2" xfId="2009"/>
    <cellStyle name="好_财政支出对上级的依赖程度" xfId="2010"/>
    <cellStyle name="好_财政支出对上级的依赖程度 4" xfId="2011"/>
    <cellStyle name="好_城建部门" xfId="2012"/>
    <cellStyle name="好_地方配套按人均增幅控制8.30xl" xfId="2013"/>
    <cellStyle name="好_第五部分(才淼、饶永宏）" xfId="2014"/>
    <cellStyle name="好_汇总" xfId="2015"/>
    <cellStyle name="好_汇总 2" xfId="2016"/>
    <cellStyle name="着色 5 4" xfId="2017"/>
    <cellStyle name="好_汇总-县级财政报表附表" xfId="2018"/>
    <cellStyle name="好_基础数据分析 2" xfId="2019"/>
    <cellStyle name="好_检验表（调整后）" xfId="2020"/>
    <cellStyle name="强调文字颜色 2 2 2 5" xfId="2021"/>
    <cellStyle name="好_检验表（调整后） 2" xfId="2022"/>
    <cellStyle name="好_检验表（调整后） 2 2" xfId="2023"/>
    <cellStyle name="好_检验表（调整后） 3" xfId="2024"/>
    <cellStyle name="好_检验表（调整后） 3 2" xfId="2025"/>
    <cellStyle name="好_建行 2" xfId="2026"/>
    <cellStyle name="好_奖励补助测算5.22测试 2" xfId="2027"/>
    <cellStyle name="好_奖励补助测算7.23 2" xfId="2028"/>
    <cellStyle name="好_教育厅提供义务教育及高中教师人数（2009年1月6日）" xfId="2029"/>
    <cellStyle name="好_丽江汇总" xfId="2030"/>
    <cellStyle name="输出 2 5" xfId="2031"/>
    <cellStyle name="好_丽江汇总 2" xfId="2032"/>
    <cellStyle name="好_丽江汇总 2 2" xfId="2033"/>
    <cellStyle name="输出 2 6" xfId="2034"/>
    <cellStyle name="好_丽江汇总 3" xfId="2035"/>
    <cellStyle name="好_丽江汇总 3 2" xfId="2036"/>
    <cellStyle name="输出 2 7" xfId="2037"/>
    <cellStyle name="好_丽江汇总 4" xfId="2038"/>
    <cellStyle name="好_联系电话" xfId="2039"/>
    <cellStyle name="好_三季度－表二" xfId="2040"/>
    <cellStyle name="链接单元格 2 2 4" xfId="2041"/>
    <cellStyle name="好_三季度－表二 2" xfId="2042"/>
    <cellStyle name="好_卫生部门" xfId="2043"/>
    <cellStyle name="好_云南农村义务教育统计表" xfId="2044"/>
    <cellStyle name="好_文体广播部门 2 2" xfId="2045"/>
    <cellStyle name="好_文体广播部门 3" xfId="2046"/>
    <cellStyle name="好_文体广播部门 3 2" xfId="2047"/>
    <cellStyle name="好_文体广播部门 4" xfId="2048"/>
    <cellStyle name="好_下半年禁吸戒毒经费1000万元" xfId="2049"/>
    <cellStyle name="好_下半年禁吸戒毒经费1000万元 2" xfId="2050"/>
    <cellStyle name="好_县级基础数据 3 2" xfId="2051"/>
    <cellStyle name="烹拳_ +Foil &amp; -FOIL &amp; PAPER" xfId="2052"/>
    <cellStyle name="好_县级基础数据 4" xfId="2053"/>
    <cellStyle name="好_义务教育阶段教职工人数（教育厅提供最终）" xfId="2054"/>
    <cellStyle name="好_云南省2008年中小学教师人数统计表 3 2" xfId="2055"/>
    <cellStyle name="好_云南省2008年中小学教职工情况（教育厅提供20090101加工整理） 2" xfId="2056"/>
    <cellStyle name="好_云南省2008年转移支付测算——州市本级考核部分及政策性测算" xfId="2057"/>
    <cellStyle name="好_云南省2008年转移支付测算——州市本级考核部分及政策性测算 2" xfId="2058"/>
    <cellStyle name="好_云南水利电力有限公司" xfId="2059"/>
    <cellStyle name="好_指标五 2 2" xfId="2060"/>
    <cellStyle name="货币 2 2 2" xfId="2061"/>
    <cellStyle name="后继超级链接" xfId="2062"/>
    <cellStyle name="后继超级链接 2" xfId="2063"/>
    <cellStyle name="后继超链接" xfId="2064"/>
    <cellStyle name="后继超链接 2" xfId="2065"/>
    <cellStyle name="强调文字颜色 4 2 7" xfId="2066"/>
    <cellStyle name="汇总 2 2" xfId="2067"/>
    <cellStyle name="汇总 2 2 2" xfId="2068"/>
    <cellStyle name="汇总 2 2 3" xfId="2069"/>
    <cellStyle name="警告文本 2 2 2" xfId="2070"/>
    <cellStyle name="汇总 2 2 4" xfId="2071"/>
    <cellStyle name="警告文本 2 2 3" xfId="2072"/>
    <cellStyle name="强调文字颜色 5 3 2" xfId="2073"/>
    <cellStyle name="汇总 2 2 5" xfId="2074"/>
    <cellStyle name="警告文本 2 2 4" xfId="2075"/>
    <cellStyle name="检查单元格 2" xfId="2076"/>
    <cellStyle name="汇总 2 3" xfId="2077"/>
    <cellStyle name="检查单元格 2 2" xfId="2078"/>
    <cellStyle name="汇总 2 3 2" xfId="2079"/>
    <cellStyle name="检查单元格 3" xfId="2080"/>
    <cellStyle name="汇总 2 4" xfId="2081"/>
    <cellStyle name="小数 2" xfId="2082"/>
    <cellStyle name="检查单元格 4" xfId="2083"/>
    <cellStyle name="汇总 2 5" xfId="2084"/>
    <cellStyle name="汇总 2 6" xfId="2085"/>
    <cellStyle name="汇总 2 7" xfId="2086"/>
    <cellStyle name="汇总 3 2" xfId="2087"/>
    <cellStyle name="汇总 4 2" xfId="2088"/>
    <cellStyle name="计算 2" xfId="2089"/>
    <cellStyle name="计算 2 2 3" xfId="2090"/>
    <cellStyle name="计算 2 4" xfId="2091"/>
    <cellStyle name="计算 2 5" xfId="2092"/>
    <cellStyle name="普通_ 白土" xfId="2093"/>
    <cellStyle name="计算 2 6" xfId="2094"/>
    <cellStyle name="计算 2 7" xfId="2095"/>
    <cellStyle name="警告文本 2 3 2" xfId="2096"/>
    <cellStyle name="检查单元格 2 3" xfId="2097"/>
    <cellStyle name="检查单元格 2 3 2" xfId="2098"/>
    <cellStyle name="检查单元格 2 6" xfId="2099"/>
    <cellStyle name="检查单元格 2 7" xfId="2100"/>
    <cellStyle name="链接单元格 2 2 3" xfId="2101"/>
    <cellStyle name="检查单元格 3 2" xfId="2102"/>
    <cellStyle name="检查单元格 4 2" xfId="2103"/>
    <cellStyle name="解释性文本 2 2" xfId="2104"/>
    <cellStyle name="解释性文本 2 3" xfId="2105"/>
    <cellStyle name="解释性文本 2 3 2" xfId="2106"/>
    <cellStyle name="解释性文本 2 4" xfId="2107"/>
    <cellStyle name="解释性文本 2 5" xfId="2108"/>
    <cellStyle name="解释性文本 2 6" xfId="2109"/>
    <cellStyle name="解释性文本 4 2" xfId="2110"/>
    <cellStyle name="借出原因" xfId="2111"/>
    <cellStyle name="警告文本 2 3" xfId="2112"/>
    <cellStyle name="样式 1 2" xfId="2113"/>
    <cellStyle name="警告文本 2 4" xfId="2114"/>
    <cellStyle name="警告文本 2 6" xfId="2115"/>
    <cellStyle name="链接单元格 2 3 2" xfId="2116"/>
    <cellStyle name="链接单元格 2 4" xfId="2117"/>
    <cellStyle name="链接单元格 2 5" xfId="2118"/>
    <cellStyle name="链接单元格 2 6" xfId="2119"/>
    <cellStyle name="链接单元格 4" xfId="2120"/>
    <cellStyle name="链接单元格 4 2" xfId="2121"/>
    <cellStyle name="霓付 [0]_ +Foil &amp; -FOIL &amp; PAPER" xfId="2122"/>
    <cellStyle name="烹拳 [0]_ +Foil &amp; -FOIL &amp; PAPER" xfId="2123"/>
    <cellStyle name="千位_ 方正PC" xfId="2124"/>
    <cellStyle name="千位分隔 2 2 2" xfId="2125"/>
    <cellStyle name="千位分隔 2 2 3" xfId="2126"/>
    <cellStyle name="钎霖_4岿角利" xfId="2127"/>
    <cellStyle name="强调 1 2" xfId="2128"/>
    <cellStyle name="强调 1 3" xfId="2129"/>
    <cellStyle name="强调 2" xfId="2130"/>
    <cellStyle name="强调文字颜色 1 2" xfId="2131"/>
    <cellStyle name="强调文字颜色 1 2 2" xfId="2132"/>
    <cellStyle name="强调文字颜色 1 2 3 2" xfId="2133"/>
    <cellStyle name="强调文字颜色 1 2 4" xfId="2134"/>
    <cellStyle name="强调文字颜色 1 2 5" xfId="2135"/>
    <cellStyle name="强调文字颜色 1 2 6" xfId="2136"/>
    <cellStyle name="强调文字颜色 1 3" xfId="2137"/>
    <cellStyle name="强调文字颜色 1 3 2" xfId="2138"/>
    <cellStyle name="强调文字颜色 1 4" xfId="2139"/>
    <cellStyle name="强调文字颜色 1 4 2" xfId="2140"/>
    <cellStyle name="强调文字颜色 2 2" xfId="2141"/>
    <cellStyle name="强调文字颜色 2 3" xfId="2142"/>
    <cellStyle name="强调文字颜色 2 4" xfId="2143"/>
    <cellStyle name="强调文字颜色 3 2" xfId="2144"/>
    <cellStyle name="强调文字颜色 3 2 2 3" xfId="2145"/>
    <cellStyle name="强调文字颜色 3 2 2 4" xfId="2146"/>
    <cellStyle name="强调文字颜色 3 2 2 5" xfId="2147"/>
    <cellStyle name="强调文字颜色 3 2 3" xfId="2148"/>
    <cellStyle name="强调文字颜色 3 2 3 2" xfId="2149"/>
    <cellStyle name="强调文字颜色 3 2 5" xfId="2150"/>
    <cellStyle name="强调文字颜色 3 2 7" xfId="2151"/>
    <cellStyle name="强调文字颜色 3 3 2" xfId="2152"/>
    <cellStyle name="强调文字颜色 4 2 2 2" xfId="2153"/>
    <cellStyle name="强调文字颜色 4 2 2 4" xfId="2154"/>
    <cellStyle name="强调文字颜色 4 2 2 5" xfId="2155"/>
    <cellStyle name="强调文字颜色 4 2 3" xfId="2156"/>
    <cellStyle name="强调文字颜色 4 2 3 2" xfId="2157"/>
    <cellStyle name="强调文字颜色 4 2 4" xfId="2158"/>
    <cellStyle name="强调文字颜色 4 2 5" xfId="2159"/>
    <cellStyle name="强调文字颜色 4 2 6" xfId="2160"/>
    <cellStyle name="强调文字颜色 5 2" xfId="2161"/>
    <cellStyle name="强调文字颜色 5 2 2 2" xfId="2162"/>
    <cellStyle name="强调文字颜色 5 2 2 3" xfId="2163"/>
    <cellStyle name="强调文字颜色 5 2 2 4" xfId="2164"/>
    <cellStyle name="强调文字颜色 5 2 4" xfId="2165"/>
    <cellStyle name="强调文字颜色 5 2 5" xfId="2166"/>
    <cellStyle name="强调文字颜色 5 2 6" xfId="2167"/>
    <cellStyle name="强调文字颜色 5 2 7" xfId="2168"/>
    <cellStyle name="强调文字颜色 5 3" xfId="2169"/>
    <cellStyle name="强调文字颜色 5 4" xfId="2170"/>
    <cellStyle name="强调文字颜色 6 2 2 2" xfId="2171"/>
    <cellStyle name="强调文字颜色 6 2 2 3" xfId="2172"/>
    <cellStyle name="强调文字颜色 6 2 2 4" xfId="2173"/>
    <cellStyle name="强调文字颜色 6 2 2 5" xfId="2174"/>
    <cellStyle name="强调文字颜色 6 2 3" xfId="2175"/>
    <cellStyle name="强调文字颜色 6 2 3 2" xfId="2176"/>
    <cellStyle name="强调文字颜色 6 2 4" xfId="2177"/>
    <cellStyle name="强调文字颜色 6 2 5" xfId="2178"/>
    <cellStyle name="强调文字颜色 6 2 6" xfId="2179"/>
    <cellStyle name="强调文字颜色 6 2 7" xfId="2180"/>
    <cellStyle name="强调文字颜色 6 3" xfId="2181"/>
    <cellStyle name="强调文字颜色 6 3 2" xfId="2182"/>
    <cellStyle name="着色 6" xfId="2183"/>
    <cellStyle name="商品名称" xfId="2184"/>
    <cellStyle name="适中 2 2 2" xfId="2185"/>
    <cellStyle name="适中 2 5" xfId="2186"/>
    <cellStyle name="适中 2 6" xfId="2187"/>
    <cellStyle name="适中 2 7" xfId="2188"/>
    <cellStyle name="适中 3 2" xfId="2189"/>
    <cellStyle name="输出 2" xfId="2190"/>
    <cellStyle name="输出 2 2" xfId="2191"/>
    <cellStyle name="输出 2 2 3" xfId="2192"/>
    <cellStyle name="输出 2 2 4" xfId="2193"/>
    <cellStyle name="输出 2 2 5" xfId="2194"/>
    <cellStyle name="输出 2 3 2" xfId="2195"/>
    <cellStyle name="输出 2 4" xfId="2196"/>
    <cellStyle name="输出 3" xfId="2197"/>
    <cellStyle name="输出 4" xfId="2198"/>
    <cellStyle name="输入 2 2 2" xfId="2199"/>
    <cellStyle name="输入 2 2 4" xfId="2200"/>
    <cellStyle name="输入 2 2 5" xfId="2201"/>
    <cellStyle name="输入 2 3" xfId="2202"/>
    <cellStyle name="输入 2 3 2" xfId="2203"/>
    <cellStyle name="输入 2 5" xfId="2204"/>
    <cellStyle name="输入 2 6" xfId="2205"/>
    <cellStyle name="输入 2 7" xfId="2206"/>
    <cellStyle name="输入 3 2" xfId="2207"/>
    <cellStyle name="输入 3 3" xfId="2208"/>
    <cellStyle name="输入 4" xfId="2209"/>
    <cellStyle name="输入 4 2" xfId="2210"/>
    <cellStyle name="输入 4 3" xfId="2211"/>
    <cellStyle name="数量" xfId="2212"/>
    <cellStyle name="数字" xfId="2213"/>
    <cellStyle name="数字 2" xfId="2214"/>
    <cellStyle name="㼿㼿㼿㼿㼿㼿㼿㼿㼿㼿㼿?" xfId="2215"/>
    <cellStyle name="㼿㼿㼿㼿㼿㼿㼿㼿㼿㼿㼿? 2" xfId="2216"/>
    <cellStyle name="未定义" xfId="2217"/>
    <cellStyle name="未定义 3 2" xfId="2218"/>
    <cellStyle name="小数" xfId="2219"/>
    <cellStyle name="样式 1" xfId="2220"/>
    <cellStyle name="昗弨_Pacific Region P&amp;L" xfId="2221"/>
    <cellStyle name="着色 1" xfId="2222"/>
    <cellStyle name="着色 1 2" xfId="2223"/>
    <cellStyle name="着色 1 3" xfId="2224"/>
    <cellStyle name="着色 1 4" xfId="2225"/>
    <cellStyle name="着色 1 5" xfId="2226"/>
    <cellStyle name="着色 2" xfId="2227"/>
    <cellStyle name="着色 2 2" xfId="2228"/>
    <cellStyle name="着色 2 3" xfId="2229"/>
    <cellStyle name="着色 3" xfId="2230"/>
    <cellStyle name="着色 3 2" xfId="2231"/>
    <cellStyle name="着色 3 3" xfId="2232"/>
    <cellStyle name="着色 3 4" xfId="2233"/>
    <cellStyle name="着色 3 5" xfId="2234"/>
    <cellStyle name="着色 4" xfId="2235"/>
    <cellStyle name="着色 4 2" xfId="2236"/>
    <cellStyle name="着色 4 3" xfId="2237"/>
    <cellStyle name="着色 4 4" xfId="2238"/>
    <cellStyle name="着色 4 5" xfId="2239"/>
    <cellStyle name="着色 5" xfId="2240"/>
    <cellStyle name="着色 5 2" xfId="2241"/>
    <cellStyle name="着色 5 3" xfId="2242"/>
    <cellStyle name="着色 5 5" xfId="2243"/>
    <cellStyle name="着色 6 2" xfId="2244"/>
    <cellStyle name="着色 6 3" xfId="2245"/>
    <cellStyle name="寘嬫愗傝 [0.00]_Region Orders (2)" xfId="2246"/>
    <cellStyle name="寘嬫愗傝_Region Orders (2)" xfId="2247"/>
    <cellStyle name="注释 2 2 2" xfId="2248"/>
    <cellStyle name="注释 2 2 3" xfId="2249"/>
    <cellStyle name="注释 2 2 4" xfId="2250"/>
    <cellStyle name="注释 2 3" xfId="2251"/>
    <cellStyle name="注释 2 4" xfId="2252"/>
    <cellStyle name="注释 2 5" xfId="2253"/>
    <cellStyle name="注释 4" xfId="2254"/>
    <cellStyle name="注释 5" xfId="2255"/>
    <cellStyle name="注释 5 3" xfId="2256"/>
    <cellStyle name="콤마 [0]_BOILER-CO1" xfId="225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116"/>
  <sheetViews>
    <sheetView zoomScale="115" zoomScaleNormal="115" workbookViewId="0">
      <selection activeCell="F9" sqref="F9"/>
    </sheetView>
  </sheetViews>
  <sheetFormatPr defaultColWidth="9" defaultRowHeight="12"/>
  <cols>
    <col min="1" max="1" width="5.44166666666667" style="170" customWidth="1"/>
    <col min="2" max="2" width="6.26666666666667" style="171" customWidth="1"/>
    <col min="3" max="3" width="7.26666666666667" style="170" customWidth="1"/>
    <col min="4" max="4" width="9" style="170"/>
    <col min="5" max="5" width="18.9083333333333" style="170" customWidth="1"/>
    <col min="6" max="6" width="13.0916666666667" style="172" customWidth="1"/>
    <col min="7" max="7" width="12.9083333333333" style="172" customWidth="1"/>
    <col min="8" max="8" width="25.4583333333333" style="172" customWidth="1"/>
    <col min="9" max="9" width="9.36666666666667" style="173" customWidth="1"/>
    <col min="10" max="11" width="12.725" style="170" customWidth="1"/>
    <col min="12" max="12" width="11.6333333333333" style="170" customWidth="1"/>
    <col min="13" max="13" width="12.725" style="170" customWidth="1"/>
    <col min="14" max="14" width="10.4416666666667" style="170" customWidth="1"/>
    <col min="15" max="15" width="11.6333333333333" style="170" customWidth="1"/>
    <col min="16" max="16384" width="9" style="170"/>
  </cols>
  <sheetData>
    <row r="1" s="163" customFormat="1" spans="1:9">
      <c r="A1" s="174" t="s">
        <v>0</v>
      </c>
      <c r="B1" s="174"/>
      <c r="C1" s="174"/>
      <c r="D1" s="174"/>
      <c r="E1" s="175"/>
      <c r="F1" s="176"/>
      <c r="G1" s="176"/>
      <c r="H1" s="176"/>
      <c r="I1" s="211"/>
    </row>
    <row r="2" s="164" customFormat="1" ht="65" customHeight="1" spans="1:9">
      <c r="A2" s="177" t="s">
        <v>1</v>
      </c>
      <c r="B2" s="177"/>
      <c r="C2" s="177"/>
      <c r="D2" s="177"/>
      <c r="E2" s="177"/>
      <c r="F2" s="177"/>
      <c r="G2" s="177"/>
      <c r="H2" s="177"/>
      <c r="I2" s="177"/>
    </row>
    <row r="3" s="165" customFormat="1" ht="22.5" spans="1:9">
      <c r="A3" s="178"/>
      <c r="B3" s="178"/>
      <c r="C3" s="178"/>
      <c r="D3" s="178"/>
      <c r="E3" s="178"/>
      <c r="F3" s="178"/>
      <c r="G3" s="178"/>
      <c r="H3" s="178"/>
      <c r="I3" s="212" t="s">
        <v>2</v>
      </c>
    </row>
    <row r="4" s="166" customFormat="1" customHeight="1" spans="1:9">
      <c r="A4" s="179" t="s">
        <v>3</v>
      </c>
      <c r="B4" s="180" t="s">
        <v>4</v>
      </c>
      <c r="C4" s="180"/>
      <c r="D4" s="180"/>
      <c r="E4" s="180"/>
      <c r="F4" s="181" t="s">
        <v>5</v>
      </c>
      <c r="G4" s="181" t="s">
        <v>6</v>
      </c>
      <c r="H4" s="181" t="s">
        <v>7</v>
      </c>
      <c r="I4" s="181" t="s">
        <v>8</v>
      </c>
    </row>
    <row r="5" s="166" customFormat="1" ht="24" spans="1:9">
      <c r="A5" s="179"/>
      <c r="B5" s="180"/>
      <c r="C5" s="180"/>
      <c r="D5" s="180"/>
      <c r="E5" s="180"/>
      <c r="F5" s="181"/>
      <c r="G5" s="181" t="s">
        <v>9</v>
      </c>
      <c r="H5" s="181"/>
      <c r="I5" s="181"/>
    </row>
    <row r="6" s="166" customFormat="1" spans="1:9">
      <c r="A6" s="182" t="s">
        <v>10</v>
      </c>
      <c r="B6" s="182"/>
      <c r="C6" s="182"/>
      <c r="D6" s="182"/>
      <c r="E6" s="182"/>
      <c r="F6" s="181"/>
      <c r="G6" s="181"/>
      <c r="H6" s="181"/>
      <c r="I6" s="213"/>
    </row>
    <row r="7" s="166" customFormat="1" spans="1:9">
      <c r="A7" s="182" t="s">
        <v>11</v>
      </c>
      <c r="B7" s="182"/>
      <c r="C7" s="182"/>
      <c r="D7" s="182"/>
      <c r="E7" s="182"/>
      <c r="F7" s="181">
        <f t="shared" ref="F7:H7" si="0">F9+F82+F106+F111</f>
        <v>36313.06</v>
      </c>
      <c r="G7" s="181">
        <f>G8</f>
        <v>17314.57</v>
      </c>
      <c r="H7" s="181">
        <f>H8</f>
        <v>17314.57</v>
      </c>
      <c r="I7" s="213">
        <f>I9+I17+I31+I35+I37+I39+I41+I43+I45+I47+I48+I50+I52+I54+I55+I57</f>
        <v>0</v>
      </c>
    </row>
    <row r="8" s="166" customFormat="1" spans="1:11">
      <c r="A8" s="182" t="s">
        <v>9</v>
      </c>
      <c r="B8" s="182"/>
      <c r="C8" s="182"/>
      <c r="D8" s="182"/>
      <c r="E8" s="182"/>
      <c r="F8" s="181">
        <f>F10+F85+F108+F111</f>
        <v>17314.57</v>
      </c>
      <c r="G8" s="181">
        <f>G10+G85+G108+G111</f>
        <v>17314.57</v>
      </c>
      <c r="H8" s="181">
        <f t="shared" ref="F8:H8" si="1">H10+H85+H108+H111</f>
        <v>17314.57</v>
      </c>
      <c r="I8" s="213">
        <f>I10+I18+I32+I36+I38+I40+I42+I44+I46+I48+I49+I51+I53+I55+I56+I58</f>
        <v>0</v>
      </c>
      <c r="K8" s="214"/>
    </row>
    <row r="9" s="166" customFormat="1" spans="1:9">
      <c r="A9" s="183" t="s">
        <v>12</v>
      </c>
      <c r="B9" s="183"/>
      <c r="C9" s="183"/>
      <c r="D9" s="183"/>
      <c r="E9" s="183"/>
      <c r="F9" s="181">
        <f>F10+F19+F33+F37+F39+F41+F43+F45+F47+F49+F50+F52+F54+F56+F57+F59+F21-F36-F42-F55</f>
        <v>26693.2</v>
      </c>
      <c r="G9" s="181">
        <v>11655.43</v>
      </c>
      <c r="H9" s="181">
        <v>11655.43</v>
      </c>
      <c r="I9" s="213">
        <f t="shared" ref="H9:I9" si="2">I11+I19+I33+I37+I39+I41+I43+I45+I47+I49+I50+I52+I54+I56+I57+I59</f>
        <v>0</v>
      </c>
    </row>
    <row r="10" s="166" customFormat="1" spans="1:9">
      <c r="A10" s="183" t="s">
        <v>13</v>
      </c>
      <c r="B10" s="183"/>
      <c r="C10" s="183"/>
      <c r="D10" s="183"/>
      <c r="E10" s="183"/>
      <c r="F10" s="181">
        <f t="shared" ref="F10:H10" si="3">F11+F36+F42+F46+F55+1015.72</f>
        <v>12655.43</v>
      </c>
      <c r="G10" s="181">
        <f t="shared" si="3"/>
        <v>12655.43</v>
      </c>
      <c r="H10" s="181">
        <f t="shared" si="3"/>
        <v>12655.43</v>
      </c>
      <c r="I10" s="213">
        <f>I11+I36+I41+I45+I54</f>
        <v>0</v>
      </c>
    </row>
    <row r="11" s="164" customFormat="1" spans="1:9">
      <c r="A11" s="184">
        <v>1</v>
      </c>
      <c r="B11" s="185" t="s">
        <v>14</v>
      </c>
      <c r="C11" s="185"/>
      <c r="D11" s="185"/>
      <c r="E11" s="185"/>
      <c r="F11" s="186">
        <f>F12+F13+F14+F15</f>
        <v>10511.59</v>
      </c>
      <c r="G11" s="186">
        <f>G12+G13+G14+G15</f>
        <v>10511.59</v>
      </c>
      <c r="H11" s="186">
        <f>H12+H13+H14+H15</f>
        <v>10511.59</v>
      </c>
      <c r="I11" s="215"/>
    </row>
    <row r="12" s="164" customFormat="1" spans="1:9">
      <c r="A12" s="184"/>
      <c r="B12" s="187" t="s">
        <v>15</v>
      </c>
      <c r="C12" s="187"/>
      <c r="D12" s="187"/>
      <c r="E12" s="187"/>
      <c r="F12" s="186">
        <f>5830.28+1515.03+1000</f>
        <v>8345.31</v>
      </c>
      <c r="G12" s="186">
        <f>5830.28+1515.03+1000</f>
        <v>8345.31</v>
      </c>
      <c r="H12" s="186">
        <f>5830.28+1515.03+1000</f>
        <v>8345.31</v>
      </c>
      <c r="I12" s="216"/>
    </row>
    <row r="13" s="164" customFormat="1" spans="1:9">
      <c r="A13" s="184"/>
      <c r="B13" s="187" t="s">
        <v>16</v>
      </c>
      <c r="C13" s="187"/>
      <c r="D13" s="187"/>
      <c r="E13" s="187"/>
      <c r="F13" s="186">
        <v>1166.28</v>
      </c>
      <c r="G13" s="186">
        <v>1166.28</v>
      </c>
      <c r="H13" s="186">
        <v>1166.28</v>
      </c>
      <c r="I13" s="216"/>
    </row>
    <row r="14" s="164" customFormat="1" spans="1:9">
      <c r="A14" s="184"/>
      <c r="B14" s="187" t="s">
        <v>17</v>
      </c>
      <c r="C14" s="187"/>
      <c r="D14" s="187"/>
      <c r="E14" s="187"/>
      <c r="F14" s="186">
        <v>1000</v>
      </c>
      <c r="G14" s="186">
        <v>1000</v>
      </c>
      <c r="H14" s="186">
        <v>1000</v>
      </c>
      <c r="I14" s="216"/>
    </row>
    <row r="15" s="164" customFormat="1" spans="1:10">
      <c r="A15" s="184"/>
      <c r="B15" s="187" t="s">
        <v>18</v>
      </c>
      <c r="C15" s="187"/>
      <c r="D15" s="187"/>
      <c r="E15" s="187"/>
      <c r="F15" s="186"/>
      <c r="G15" s="186"/>
      <c r="H15" s="186"/>
      <c r="I15" s="216"/>
      <c r="J15" s="217"/>
    </row>
    <row r="16" s="164" customFormat="1" spans="1:9">
      <c r="A16" s="184"/>
      <c r="B16" s="187" t="s">
        <v>18</v>
      </c>
      <c r="C16" s="187"/>
      <c r="D16" s="187"/>
      <c r="E16" s="187"/>
      <c r="F16" s="186"/>
      <c r="G16" s="186"/>
      <c r="H16" s="186"/>
      <c r="I16" s="216"/>
    </row>
    <row r="17" s="164" customFormat="1" spans="1:9">
      <c r="A17" s="184"/>
      <c r="B17" s="187" t="s">
        <v>19</v>
      </c>
      <c r="C17" s="187"/>
      <c r="D17" s="187"/>
      <c r="E17" s="187"/>
      <c r="F17" s="186"/>
      <c r="G17" s="186"/>
      <c r="H17" s="186"/>
      <c r="I17" s="216"/>
    </row>
    <row r="18" s="164" customFormat="1" spans="1:9">
      <c r="A18" s="184"/>
      <c r="B18" s="187" t="s">
        <v>19</v>
      </c>
      <c r="C18" s="187"/>
      <c r="D18" s="187"/>
      <c r="E18" s="187"/>
      <c r="F18" s="186"/>
      <c r="G18" s="186"/>
      <c r="H18" s="186"/>
      <c r="I18" s="216"/>
    </row>
    <row r="19" s="167" customFormat="1" spans="1:9">
      <c r="A19" s="188">
        <v>2</v>
      </c>
      <c r="B19" s="189" t="s">
        <v>20</v>
      </c>
      <c r="C19" s="189"/>
      <c r="D19" s="189"/>
      <c r="E19" s="189"/>
      <c r="F19" s="190">
        <f t="shared" ref="F19:H19" si="4">1766.81+67</f>
        <v>1833.81</v>
      </c>
      <c r="G19" s="190"/>
      <c r="H19" s="190"/>
      <c r="I19" s="186"/>
    </row>
    <row r="20" s="164" customFormat="1" spans="1:9">
      <c r="A20" s="191"/>
      <c r="B20" s="192" t="s">
        <v>21</v>
      </c>
      <c r="C20" s="193"/>
      <c r="D20" s="193"/>
      <c r="E20" s="194"/>
      <c r="F20" s="186"/>
      <c r="G20" s="195"/>
      <c r="H20" s="195"/>
      <c r="I20" s="216"/>
    </row>
    <row r="21" s="164" customFormat="1" spans="1:9">
      <c r="A21" s="196"/>
      <c r="B21" s="197" t="s">
        <v>22</v>
      </c>
      <c r="C21" s="198" t="s">
        <v>23</v>
      </c>
      <c r="D21" s="198"/>
      <c r="E21" s="198"/>
      <c r="F21" s="199">
        <v>393.86</v>
      </c>
      <c r="G21" s="199"/>
      <c r="H21" s="199"/>
      <c r="I21" s="216"/>
    </row>
    <row r="22" s="164" customFormat="1" spans="1:9">
      <c r="A22" s="196"/>
      <c r="B22" s="200"/>
      <c r="C22" s="189" t="s">
        <v>24</v>
      </c>
      <c r="D22" s="198" t="s">
        <v>25</v>
      </c>
      <c r="E22" s="198"/>
      <c r="F22" s="201">
        <v>210.86</v>
      </c>
      <c r="G22" s="186"/>
      <c r="H22" s="186"/>
      <c r="I22" s="216"/>
    </row>
    <row r="23" s="164" customFormat="1" spans="1:9">
      <c r="A23" s="196"/>
      <c r="B23" s="200"/>
      <c r="C23" s="189"/>
      <c r="D23" s="198" t="s">
        <v>26</v>
      </c>
      <c r="E23" s="198"/>
      <c r="F23" s="186">
        <v>123</v>
      </c>
      <c r="G23" s="186"/>
      <c r="H23" s="186"/>
      <c r="I23" s="216"/>
    </row>
    <row r="24" s="164" customFormat="1" spans="1:9">
      <c r="A24" s="196"/>
      <c r="B24" s="200"/>
      <c r="C24" s="189"/>
      <c r="D24" s="198" t="s">
        <v>27</v>
      </c>
      <c r="E24" s="198"/>
      <c r="F24" s="186"/>
      <c r="G24" s="186"/>
      <c r="H24" s="186"/>
      <c r="I24" s="216"/>
    </row>
    <row r="25" s="164" customFormat="1" spans="1:9">
      <c r="A25" s="196"/>
      <c r="B25" s="200"/>
      <c r="C25" s="189"/>
      <c r="D25" s="198" t="s">
        <v>28</v>
      </c>
      <c r="E25" s="198"/>
      <c r="F25" s="186"/>
      <c r="G25" s="186"/>
      <c r="H25" s="186"/>
      <c r="I25" s="216"/>
    </row>
    <row r="26" s="164" customFormat="1" spans="1:9">
      <c r="A26" s="196"/>
      <c r="B26" s="200"/>
      <c r="C26" s="189"/>
      <c r="D26" s="198" t="s">
        <v>29</v>
      </c>
      <c r="E26" s="198"/>
      <c r="F26" s="186"/>
      <c r="G26" s="186"/>
      <c r="H26" s="186"/>
      <c r="I26" s="216"/>
    </row>
    <row r="27" s="164" customFormat="1" spans="1:9">
      <c r="A27" s="196"/>
      <c r="B27" s="200"/>
      <c r="C27" s="189"/>
      <c r="D27" s="192" t="s">
        <v>30</v>
      </c>
      <c r="E27" s="194"/>
      <c r="F27" s="186"/>
      <c r="G27" s="186"/>
      <c r="H27" s="186"/>
      <c r="I27" s="216"/>
    </row>
    <row r="28" s="164" customFormat="1" spans="1:9">
      <c r="A28" s="196"/>
      <c r="B28" s="200"/>
      <c r="C28" s="189"/>
      <c r="D28" s="192" t="s">
        <v>31</v>
      </c>
      <c r="E28" s="194"/>
      <c r="F28" s="186"/>
      <c r="G28" s="186"/>
      <c r="H28" s="186"/>
      <c r="I28" s="216"/>
    </row>
    <row r="29" s="164" customFormat="1" spans="1:9">
      <c r="A29" s="196"/>
      <c r="B29" s="200"/>
      <c r="C29" s="189"/>
      <c r="D29" s="192" t="s">
        <v>32</v>
      </c>
      <c r="E29" s="194"/>
      <c r="F29" s="186"/>
      <c r="G29" s="186"/>
      <c r="H29" s="186"/>
      <c r="I29" s="216"/>
    </row>
    <row r="30" s="164" customFormat="1" spans="1:9">
      <c r="A30" s="196"/>
      <c r="B30" s="200"/>
      <c r="C30" s="189"/>
      <c r="D30" s="198" t="s">
        <v>33</v>
      </c>
      <c r="E30" s="198"/>
      <c r="F30" s="186"/>
      <c r="G30" s="186"/>
      <c r="H30" s="186"/>
      <c r="I30" s="216"/>
    </row>
    <row r="31" s="164" customFormat="1" spans="1:9">
      <c r="A31" s="196"/>
      <c r="B31" s="200"/>
      <c r="C31" s="198" t="s">
        <v>34</v>
      </c>
      <c r="D31" s="198"/>
      <c r="E31" s="198"/>
      <c r="F31" s="186">
        <f t="shared" ref="F31:H31" si="5">F21-F22-F23</f>
        <v>60</v>
      </c>
      <c r="G31" s="186"/>
      <c r="H31" s="186"/>
      <c r="I31" s="216"/>
    </row>
    <row r="32" s="164" customFormat="1" spans="1:9">
      <c r="A32" s="191"/>
      <c r="B32" s="202"/>
      <c r="C32" s="192" t="s">
        <v>21</v>
      </c>
      <c r="D32" s="193"/>
      <c r="E32" s="194"/>
      <c r="F32" s="186"/>
      <c r="G32" s="186"/>
      <c r="H32" s="186"/>
      <c r="I32" s="216"/>
    </row>
    <row r="33" s="164" customFormat="1" spans="1:9">
      <c r="A33" s="188">
        <v>4</v>
      </c>
      <c r="B33" s="197" t="s">
        <v>35</v>
      </c>
      <c r="C33" s="198" t="s">
        <v>23</v>
      </c>
      <c r="D33" s="198"/>
      <c r="E33" s="198"/>
      <c r="F33" s="186">
        <v>7876.42</v>
      </c>
      <c r="G33" s="186"/>
      <c r="H33" s="186"/>
      <c r="I33" s="216"/>
    </row>
    <row r="34" s="164" customFormat="1" spans="1:9">
      <c r="A34" s="196"/>
      <c r="B34" s="200"/>
      <c r="C34" s="203" t="s">
        <v>36</v>
      </c>
      <c r="D34" s="204"/>
      <c r="E34" s="205"/>
      <c r="F34" s="186">
        <v>262.7</v>
      </c>
      <c r="G34" s="186"/>
      <c r="H34" s="186"/>
      <c r="I34" s="216"/>
    </row>
    <row r="35" s="164" customFormat="1" spans="1:9">
      <c r="A35" s="196"/>
      <c r="B35" s="200"/>
      <c r="C35" s="198" t="s">
        <v>34</v>
      </c>
      <c r="D35" s="198"/>
      <c r="E35" s="198"/>
      <c r="F35" s="186">
        <f t="shared" ref="F35:H35" si="6">F33-F34</f>
        <v>7613.72</v>
      </c>
      <c r="G35" s="186"/>
      <c r="H35" s="186"/>
      <c r="I35" s="216"/>
    </row>
    <row r="36" s="164" customFormat="1" spans="1:9">
      <c r="A36" s="191"/>
      <c r="B36" s="202"/>
      <c r="C36" s="192" t="s">
        <v>21</v>
      </c>
      <c r="D36" s="193"/>
      <c r="E36" s="194"/>
      <c r="F36" s="186">
        <v>300.36</v>
      </c>
      <c r="G36" s="186">
        <v>300.36</v>
      </c>
      <c r="H36" s="186">
        <v>300.36</v>
      </c>
      <c r="I36" s="216"/>
    </row>
    <row r="37" s="164" customFormat="1" spans="1:9">
      <c r="A37" s="188">
        <v>5</v>
      </c>
      <c r="B37" s="198" t="s">
        <v>37</v>
      </c>
      <c r="C37" s="198"/>
      <c r="D37" s="198"/>
      <c r="E37" s="198"/>
      <c r="F37" s="186"/>
      <c r="G37" s="186"/>
      <c r="H37" s="186"/>
      <c r="I37" s="216"/>
    </row>
    <row r="38" s="164" customFormat="1" spans="1:9">
      <c r="A38" s="191"/>
      <c r="B38" s="192" t="s">
        <v>21</v>
      </c>
      <c r="C38" s="193"/>
      <c r="D38" s="193"/>
      <c r="E38" s="194"/>
      <c r="F38" s="186"/>
      <c r="G38" s="186"/>
      <c r="H38" s="186"/>
      <c r="I38" s="216"/>
    </row>
    <row r="39" s="164" customFormat="1" spans="1:9">
      <c r="A39" s="188">
        <v>6</v>
      </c>
      <c r="B39" s="198" t="s">
        <v>38</v>
      </c>
      <c r="C39" s="198"/>
      <c r="D39" s="198"/>
      <c r="E39" s="198"/>
      <c r="F39" s="186">
        <v>250</v>
      </c>
      <c r="G39" s="186"/>
      <c r="H39" s="186"/>
      <c r="I39" s="216"/>
    </row>
    <row r="40" s="164" customFormat="1" spans="1:9">
      <c r="A40" s="191"/>
      <c r="B40" s="192" t="s">
        <v>21</v>
      </c>
      <c r="C40" s="193"/>
      <c r="D40" s="193"/>
      <c r="E40" s="194"/>
      <c r="F40" s="186"/>
      <c r="G40" s="186"/>
      <c r="H40" s="186"/>
      <c r="I40" s="216"/>
    </row>
    <row r="41" s="164" customFormat="1" spans="1:9">
      <c r="A41" s="188">
        <v>7</v>
      </c>
      <c r="B41" s="198" t="s">
        <v>39</v>
      </c>
      <c r="C41" s="198"/>
      <c r="D41" s="198"/>
      <c r="E41" s="198"/>
      <c r="F41" s="186">
        <f t="shared" ref="F41:H41" si="7">22.79+2100+141.54</f>
        <v>2264.33</v>
      </c>
      <c r="G41" s="186"/>
      <c r="H41" s="186"/>
      <c r="I41" s="216"/>
    </row>
    <row r="42" s="164" customFormat="1" spans="1:9">
      <c r="A42" s="196"/>
      <c r="B42" s="192" t="s">
        <v>21</v>
      </c>
      <c r="C42" s="193"/>
      <c r="D42" s="193"/>
      <c r="E42" s="194"/>
      <c r="F42" s="186">
        <v>141.54</v>
      </c>
      <c r="G42" s="186">
        <v>141.54</v>
      </c>
      <c r="H42" s="186">
        <v>141.54</v>
      </c>
      <c r="I42" s="216"/>
    </row>
    <row r="43" s="164" customFormat="1" spans="1:9">
      <c r="A43" s="188">
        <v>8</v>
      </c>
      <c r="B43" s="198" t="s">
        <v>40</v>
      </c>
      <c r="C43" s="198"/>
      <c r="D43" s="198"/>
      <c r="E43" s="198"/>
      <c r="F43" s="186"/>
      <c r="G43" s="186"/>
      <c r="H43" s="186"/>
      <c r="I43" s="216"/>
    </row>
    <row r="44" s="164" customFormat="1" spans="1:9">
      <c r="A44" s="196"/>
      <c r="B44" s="192" t="s">
        <v>21</v>
      </c>
      <c r="C44" s="193"/>
      <c r="D44" s="193"/>
      <c r="E44" s="194"/>
      <c r="F44" s="186"/>
      <c r="G44" s="186"/>
      <c r="H44" s="186"/>
      <c r="I44" s="216"/>
    </row>
    <row r="45" s="164" customFormat="1" spans="1:9">
      <c r="A45" s="188">
        <v>9</v>
      </c>
      <c r="B45" s="198" t="s">
        <v>41</v>
      </c>
      <c r="C45" s="198"/>
      <c r="D45" s="198"/>
      <c r="E45" s="198"/>
      <c r="F45" s="186"/>
      <c r="G45" s="186"/>
      <c r="H45" s="186"/>
      <c r="I45" s="216"/>
    </row>
    <row r="46" s="164" customFormat="1" spans="1:9">
      <c r="A46" s="196"/>
      <c r="B46" s="192" t="s">
        <v>21</v>
      </c>
      <c r="C46" s="193"/>
      <c r="D46" s="193"/>
      <c r="E46" s="194"/>
      <c r="F46" s="186"/>
      <c r="G46" s="186"/>
      <c r="H46" s="186"/>
      <c r="I46" s="216"/>
    </row>
    <row r="47" s="164" customFormat="1" spans="1:9">
      <c r="A47" s="188">
        <v>10</v>
      </c>
      <c r="B47" s="198" t="s">
        <v>42</v>
      </c>
      <c r="C47" s="198"/>
      <c r="D47" s="198"/>
      <c r="E47" s="198"/>
      <c r="F47" s="186"/>
      <c r="G47" s="186"/>
      <c r="H47" s="186"/>
      <c r="I47" s="216"/>
    </row>
    <row r="48" s="164" customFormat="1" spans="1:9">
      <c r="A48" s="191"/>
      <c r="B48" s="192" t="s">
        <v>21</v>
      </c>
      <c r="C48" s="193"/>
      <c r="D48" s="193"/>
      <c r="E48" s="194"/>
      <c r="F48" s="186"/>
      <c r="G48" s="186"/>
      <c r="H48" s="186"/>
      <c r="I48" s="216"/>
    </row>
    <row r="49" s="164" customFormat="1" spans="1:9">
      <c r="A49" s="206">
        <v>11</v>
      </c>
      <c r="B49" s="198" t="s">
        <v>43</v>
      </c>
      <c r="C49" s="198"/>
      <c r="D49" s="198"/>
      <c r="E49" s="198"/>
      <c r="F49" s="186"/>
      <c r="G49" s="186"/>
      <c r="H49" s="186"/>
      <c r="I49" s="216"/>
    </row>
    <row r="50" s="164" customFormat="1" spans="1:9">
      <c r="A50" s="188">
        <v>12</v>
      </c>
      <c r="B50" s="198" t="s">
        <v>44</v>
      </c>
      <c r="C50" s="198"/>
      <c r="D50" s="198"/>
      <c r="E50" s="198"/>
      <c r="F50" s="186"/>
      <c r="G50" s="186"/>
      <c r="H50" s="186"/>
      <c r="I50" s="216"/>
    </row>
    <row r="51" s="164" customFormat="1" spans="1:9">
      <c r="A51" s="191"/>
      <c r="B51" s="192" t="s">
        <v>21</v>
      </c>
      <c r="C51" s="193"/>
      <c r="D51" s="193"/>
      <c r="E51" s="194"/>
      <c r="F51" s="186"/>
      <c r="G51" s="186"/>
      <c r="H51" s="186"/>
      <c r="I51" s="216"/>
    </row>
    <row r="52" s="164" customFormat="1" spans="1:9">
      <c r="A52" s="188">
        <v>13</v>
      </c>
      <c r="B52" s="192" t="s">
        <v>45</v>
      </c>
      <c r="C52" s="193"/>
      <c r="D52" s="193"/>
      <c r="E52" s="194"/>
      <c r="F52" s="186"/>
      <c r="G52" s="186"/>
      <c r="H52" s="186"/>
      <c r="I52" s="216"/>
    </row>
    <row r="53" s="164" customFormat="1" spans="1:9">
      <c r="A53" s="191"/>
      <c r="B53" s="192" t="s">
        <v>21</v>
      </c>
      <c r="C53" s="193"/>
      <c r="D53" s="193"/>
      <c r="E53" s="194"/>
      <c r="F53" s="186"/>
      <c r="G53" s="186"/>
      <c r="H53" s="186"/>
      <c r="I53" s="216"/>
    </row>
    <row r="54" s="164" customFormat="1" spans="1:9">
      <c r="A54" s="188">
        <v>14</v>
      </c>
      <c r="B54" s="198" t="s">
        <v>46</v>
      </c>
      <c r="C54" s="198"/>
      <c r="D54" s="198"/>
      <c r="E54" s="198"/>
      <c r="F54" s="207">
        <v>2547.47</v>
      </c>
      <c r="G54" s="207"/>
      <c r="H54" s="207"/>
      <c r="I54" s="216"/>
    </row>
    <row r="55" s="164" customFormat="1" spans="1:9">
      <c r="A55" s="191"/>
      <c r="B55" s="192" t="s">
        <v>21</v>
      </c>
      <c r="C55" s="193"/>
      <c r="D55" s="193"/>
      <c r="E55" s="194"/>
      <c r="F55" s="186">
        <v>686.22</v>
      </c>
      <c r="G55" s="186">
        <v>686.22</v>
      </c>
      <c r="H55" s="186">
        <v>686.22</v>
      </c>
      <c r="I55" s="216"/>
    </row>
    <row r="56" s="164" customFormat="1" spans="1:9">
      <c r="A56" s="206">
        <v>15</v>
      </c>
      <c r="B56" s="198" t="s">
        <v>47</v>
      </c>
      <c r="C56" s="198"/>
      <c r="D56" s="198"/>
      <c r="E56" s="198"/>
      <c r="F56" s="186"/>
      <c r="G56" s="186"/>
      <c r="H56" s="186"/>
      <c r="I56" s="216"/>
    </row>
    <row r="57" s="164" customFormat="1" spans="1:9">
      <c r="A57" s="188">
        <v>16</v>
      </c>
      <c r="B57" s="198" t="s">
        <v>48</v>
      </c>
      <c r="C57" s="198"/>
      <c r="D57" s="198"/>
      <c r="E57" s="198"/>
      <c r="F57" s="186"/>
      <c r="G57" s="186"/>
      <c r="H57" s="186"/>
      <c r="I57" s="216"/>
    </row>
    <row r="58" s="164" customFormat="1" spans="1:9">
      <c r="A58" s="191"/>
      <c r="B58" s="192" t="s">
        <v>21</v>
      </c>
      <c r="C58" s="193"/>
      <c r="D58" s="193"/>
      <c r="E58" s="194"/>
      <c r="F58" s="186"/>
      <c r="G58" s="186"/>
      <c r="H58" s="186"/>
      <c r="I58" s="216"/>
    </row>
    <row r="59" s="164" customFormat="1" spans="1:9">
      <c r="A59" s="206">
        <v>17</v>
      </c>
      <c r="B59" s="189" t="s">
        <v>49</v>
      </c>
      <c r="C59" s="189"/>
      <c r="D59" s="189"/>
      <c r="E59" s="189" t="s">
        <v>50</v>
      </c>
      <c r="F59" s="208"/>
      <c r="G59" s="208"/>
      <c r="H59" s="208"/>
      <c r="I59" s="218"/>
    </row>
    <row r="60" s="164" customFormat="1" ht="24" spans="1:9">
      <c r="A60" s="206"/>
      <c r="B60" s="189"/>
      <c r="C60" s="189"/>
      <c r="D60" s="189"/>
      <c r="E60" s="189" t="s">
        <v>21</v>
      </c>
      <c r="F60" s="208"/>
      <c r="G60" s="208"/>
      <c r="H60" s="208"/>
      <c r="I60" s="218"/>
    </row>
    <row r="61" s="164" customFormat="1" ht="24" spans="1:9">
      <c r="A61" s="206"/>
      <c r="B61" s="189"/>
      <c r="C61" s="189"/>
      <c r="D61" s="189"/>
      <c r="E61" s="209" t="s">
        <v>51</v>
      </c>
      <c r="F61" s="186"/>
      <c r="G61" s="186"/>
      <c r="H61" s="186"/>
      <c r="I61" s="216"/>
    </row>
    <row r="62" s="164" customFormat="1" ht="24" spans="1:9">
      <c r="A62" s="206"/>
      <c r="B62" s="189"/>
      <c r="C62" s="189"/>
      <c r="D62" s="189"/>
      <c r="E62" s="209" t="s">
        <v>52</v>
      </c>
      <c r="F62" s="186"/>
      <c r="G62" s="186"/>
      <c r="H62" s="186"/>
      <c r="I62" s="216"/>
    </row>
    <row r="63" s="164" customFormat="1" ht="24" spans="1:9">
      <c r="A63" s="206"/>
      <c r="B63" s="189"/>
      <c r="C63" s="189"/>
      <c r="D63" s="189"/>
      <c r="E63" s="210" t="s">
        <v>53</v>
      </c>
      <c r="F63" s="186"/>
      <c r="G63" s="186"/>
      <c r="H63" s="186"/>
      <c r="I63" s="216"/>
    </row>
    <row r="64" s="164" customFormat="1" ht="24" spans="1:9">
      <c r="A64" s="206"/>
      <c r="B64" s="189"/>
      <c r="C64" s="189"/>
      <c r="D64" s="189"/>
      <c r="E64" s="210" t="s">
        <v>54</v>
      </c>
      <c r="F64" s="186"/>
      <c r="G64" s="186"/>
      <c r="H64" s="186"/>
      <c r="I64" s="216"/>
    </row>
    <row r="65" s="164" customFormat="1" ht="24" spans="1:9">
      <c r="A65" s="206"/>
      <c r="B65" s="189"/>
      <c r="C65" s="189"/>
      <c r="D65" s="189"/>
      <c r="E65" s="210" t="s">
        <v>21</v>
      </c>
      <c r="F65" s="186"/>
      <c r="G65" s="186"/>
      <c r="H65" s="186"/>
      <c r="I65" s="216"/>
    </row>
    <row r="66" s="164" customFormat="1" ht="24" spans="1:9">
      <c r="A66" s="206"/>
      <c r="B66" s="189"/>
      <c r="C66" s="189"/>
      <c r="D66" s="189"/>
      <c r="E66" s="210" t="s">
        <v>55</v>
      </c>
      <c r="F66" s="186"/>
      <c r="G66" s="186"/>
      <c r="H66" s="186"/>
      <c r="I66" s="216"/>
    </row>
    <row r="67" s="164" customFormat="1" ht="24" spans="1:9">
      <c r="A67" s="206"/>
      <c r="B67" s="189"/>
      <c r="C67" s="189"/>
      <c r="D67" s="189"/>
      <c r="E67" s="210" t="s">
        <v>21</v>
      </c>
      <c r="F67" s="186"/>
      <c r="G67" s="186"/>
      <c r="H67" s="186"/>
      <c r="I67" s="216"/>
    </row>
    <row r="68" s="164" customFormat="1" ht="48" spans="1:9">
      <c r="A68" s="206"/>
      <c r="B68" s="189"/>
      <c r="C68" s="189"/>
      <c r="D68" s="189"/>
      <c r="E68" s="209" t="s">
        <v>56</v>
      </c>
      <c r="F68" s="186"/>
      <c r="G68" s="186"/>
      <c r="H68" s="186"/>
      <c r="I68" s="216"/>
    </row>
    <row r="69" s="164" customFormat="1" ht="48" spans="1:9">
      <c r="A69" s="206"/>
      <c r="B69" s="189"/>
      <c r="C69" s="189"/>
      <c r="D69" s="189"/>
      <c r="E69" s="209" t="s">
        <v>57</v>
      </c>
      <c r="F69" s="186"/>
      <c r="G69" s="186"/>
      <c r="H69" s="186"/>
      <c r="I69" s="216"/>
    </row>
    <row r="70" s="164" customFormat="1" ht="24" spans="1:9">
      <c r="A70" s="206"/>
      <c r="B70" s="189"/>
      <c r="C70" s="189"/>
      <c r="D70" s="189"/>
      <c r="E70" s="209" t="s">
        <v>58</v>
      </c>
      <c r="F70" s="186"/>
      <c r="G70" s="186"/>
      <c r="H70" s="186"/>
      <c r="I70" s="216"/>
    </row>
    <row r="71" s="164" customFormat="1" ht="24" spans="1:9">
      <c r="A71" s="206"/>
      <c r="B71" s="189"/>
      <c r="C71" s="189"/>
      <c r="D71" s="189"/>
      <c r="E71" s="209" t="s">
        <v>59</v>
      </c>
      <c r="F71" s="186"/>
      <c r="G71" s="186"/>
      <c r="H71" s="186"/>
      <c r="I71" s="216"/>
    </row>
    <row r="72" s="164" customFormat="1" ht="36" spans="1:9">
      <c r="A72" s="206"/>
      <c r="B72" s="189"/>
      <c r="C72" s="189"/>
      <c r="D72" s="189"/>
      <c r="E72" s="209" t="s">
        <v>60</v>
      </c>
      <c r="F72" s="186"/>
      <c r="G72" s="186"/>
      <c r="H72" s="186"/>
      <c r="I72" s="216"/>
    </row>
    <row r="73" s="164" customFormat="1" ht="24" spans="1:9">
      <c r="A73" s="206"/>
      <c r="B73" s="189"/>
      <c r="C73" s="189"/>
      <c r="D73" s="189"/>
      <c r="E73" s="209" t="s">
        <v>61</v>
      </c>
      <c r="F73" s="186"/>
      <c r="G73" s="186"/>
      <c r="H73" s="186"/>
      <c r="I73" s="216"/>
    </row>
    <row r="74" s="164" customFormat="1" ht="24" spans="1:9">
      <c r="A74" s="206"/>
      <c r="B74" s="189"/>
      <c r="C74" s="189"/>
      <c r="D74" s="189"/>
      <c r="E74" s="209" t="s">
        <v>62</v>
      </c>
      <c r="F74" s="186"/>
      <c r="G74" s="186"/>
      <c r="H74" s="186"/>
      <c r="I74" s="216"/>
    </row>
    <row r="75" s="164" customFormat="1" ht="36" spans="1:9">
      <c r="A75" s="206"/>
      <c r="B75" s="189"/>
      <c r="C75" s="189"/>
      <c r="D75" s="189"/>
      <c r="E75" s="209" t="s">
        <v>63</v>
      </c>
      <c r="F75" s="186"/>
      <c r="G75" s="186"/>
      <c r="H75" s="186"/>
      <c r="I75" s="216"/>
    </row>
    <row r="76" s="164" customFormat="1" ht="24" spans="1:9">
      <c r="A76" s="206"/>
      <c r="B76" s="189"/>
      <c r="C76" s="189"/>
      <c r="D76" s="189"/>
      <c r="E76" s="210" t="s">
        <v>64</v>
      </c>
      <c r="F76" s="186"/>
      <c r="G76" s="186"/>
      <c r="H76" s="186"/>
      <c r="I76" s="216"/>
    </row>
    <row r="77" s="164" customFormat="1" ht="24" spans="1:9">
      <c r="A77" s="206"/>
      <c r="B77" s="189"/>
      <c r="C77" s="189"/>
      <c r="D77" s="189"/>
      <c r="E77" s="210" t="s">
        <v>65</v>
      </c>
      <c r="F77" s="186"/>
      <c r="G77" s="186"/>
      <c r="H77" s="186"/>
      <c r="I77" s="216"/>
    </row>
    <row r="78" s="164" customFormat="1" ht="24" spans="1:9">
      <c r="A78" s="206"/>
      <c r="B78" s="189"/>
      <c r="C78" s="189"/>
      <c r="D78" s="189"/>
      <c r="E78" s="210" t="s">
        <v>66</v>
      </c>
      <c r="F78" s="186"/>
      <c r="G78" s="186"/>
      <c r="H78" s="186"/>
      <c r="I78" s="216"/>
    </row>
    <row r="79" s="164" customFormat="1" ht="24" spans="1:9">
      <c r="A79" s="206"/>
      <c r="B79" s="189"/>
      <c r="C79" s="189"/>
      <c r="D79" s="189"/>
      <c r="E79" s="210" t="s">
        <v>67</v>
      </c>
      <c r="F79" s="186"/>
      <c r="G79" s="186"/>
      <c r="H79" s="186"/>
      <c r="I79" s="216"/>
    </row>
    <row r="80" s="164" customFormat="1" ht="24" spans="1:9">
      <c r="A80" s="206"/>
      <c r="B80" s="189"/>
      <c r="C80" s="189"/>
      <c r="D80" s="189"/>
      <c r="E80" s="210" t="s">
        <v>68</v>
      </c>
      <c r="F80" s="186"/>
      <c r="G80" s="186"/>
      <c r="H80" s="186"/>
      <c r="I80" s="216"/>
    </row>
    <row r="81" s="164" customFormat="1" ht="48" spans="1:16">
      <c r="A81" s="206"/>
      <c r="B81" s="189"/>
      <c r="C81" s="189"/>
      <c r="D81" s="189"/>
      <c r="E81" s="210" t="s">
        <v>69</v>
      </c>
      <c r="F81" s="186"/>
      <c r="G81" s="186"/>
      <c r="H81" s="186"/>
      <c r="I81" s="216"/>
      <c r="J81" s="241"/>
      <c r="K81" s="241"/>
      <c r="L81" s="241"/>
      <c r="M81" s="241"/>
      <c r="N81" s="241"/>
      <c r="O81" s="241"/>
      <c r="P81" s="241"/>
    </row>
    <row r="82" s="168" customFormat="1" spans="1:237">
      <c r="A82" s="219" t="s">
        <v>70</v>
      </c>
      <c r="B82" s="220"/>
      <c r="C82" s="220"/>
      <c r="D82" s="220"/>
      <c r="E82" s="221"/>
      <c r="F82" s="222">
        <f>F83</f>
        <v>6922.46</v>
      </c>
      <c r="G82" s="222">
        <f>G84</f>
        <v>4442.1</v>
      </c>
      <c r="H82" s="222">
        <f>H84</f>
        <v>4442.1</v>
      </c>
      <c r="I82" s="242">
        <f t="shared" ref="H82:I82" si="8">I85+I91+I93+I98</f>
        <v>0</v>
      </c>
      <c r="J82" s="243"/>
      <c r="K82" s="243"/>
      <c r="L82" s="243"/>
      <c r="M82" s="243"/>
      <c r="N82" s="243"/>
      <c r="O82" s="243"/>
      <c r="P82" s="243"/>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c r="GF82" s="241"/>
      <c r="GG82" s="241"/>
      <c r="GH82" s="241"/>
      <c r="GI82" s="241"/>
      <c r="GJ82" s="241"/>
      <c r="GK82" s="241"/>
      <c r="GL82" s="241"/>
      <c r="GM82" s="241"/>
      <c r="GN82" s="241"/>
      <c r="GO82" s="241"/>
      <c r="GP82" s="241"/>
      <c r="GQ82" s="241"/>
      <c r="GR82" s="241"/>
      <c r="GS82" s="241"/>
      <c r="GT82" s="241"/>
      <c r="GU82" s="241"/>
      <c r="GV82" s="241"/>
      <c r="GW82" s="241"/>
      <c r="GX82" s="241"/>
      <c r="GY82" s="241"/>
      <c r="GZ82" s="241"/>
      <c r="HA82" s="241"/>
      <c r="HB82" s="241"/>
      <c r="HC82" s="247"/>
      <c r="HD82" s="247"/>
      <c r="HE82" s="247"/>
      <c r="HF82" s="247"/>
      <c r="HG82" s="247"/>
      <c r="HH82" s="247"/>
      <c r="HI82" s="247"/>
      <c r="HJ82" s="247"/>
      <c r="HK82" s="247"/>
      <c r="HL82" s="247"/>
      <c r="HM82" s="247"/>
      <c r="HN82" s="247"/>
      <c r="HO82" s="247"/>
      <c r="HP82" s="247"/>
      <c r="HQ82" s="247"/>
      <c r="HR82" s="247"/>
      <c r="HS82" s="247"/>
      <c r="HT82" s="247"/>
      <c r="HU82" s="247"/>
      <c r="HV82" s="247"/>
      <c r="HW82" s="247"/>
      <c r="HX82" s="247"/>
      <c r="HY82" s="247"/>
      <c r="HZ82" s="247"/>
      <c r="IA82" s="247"/>
      <c r="IB82" s="247"/>
      <c r="IC82" s="247"/>
    </row>
    <row r="83" s="169" customFormat="1" spans="1:237">
      <c r="A83" s="219" t="s">
        <v>71</v>
      </c>
      <c r="B83" s="220"/>
      <c r="C83" s="220"/>
      <c r="D83" s="220"/>
      <c r="E83" s="221"/>
      <c r="F83" s="222">
        <f>F84+F89+F91+F93+F95+F97+F98+F100+F102+F104</f>
        <v>6922.46</v>
      </c>
      <c r="G83" s="222"/>
      <c r="H83" s="222"/>
      <c r="I83" s="242"/>
      <c r="J83" s="241"/>
      <c r="K83" s="241"/>
      <c r="L83" s="241"/>
      <c r="M83" s="241"/>
      <c r="N83" s="241"/>
      <c r="O83" s="241"/>
      <c r="P83" s="241"/>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c r="CV83" s="243"/>
      <c r="CW83" s="243"/>
      <c r="CX83" s="243"/>
      <c r="CY83" s="243"/>
      <c r="CZ83" s="243"/>
      <c r="DA83" s="243"/>
      <c r="DB83" s="243"/>
      <c r="DC83" s="243"/>
      <c r="DD83" s="243"/>
      <c r="DE83" s="243"/>
      <c r="DF83" s="243"/>
      <c r="DG83" s="243"/>
      <c r="DH83" s="243"/>
      <c r="DI83" s="243"/>
      <c r="DJ83" s="243"/>
      <c r="DK83" s="243"/>
      <c r="DL83" s="243"/>
      <c r="DM83" s="243"/>
      <c r="DN83" s="243"/>
      <c r="DO83" s="243"/>
      <c r="DP83" s="243"/>
      <c r="DQ83" s="243"/>
      <c r="DR83" s="243"/>
      <c r="DS83" s="243"/>
      <c r="DT83" s="243"/>
      <c r="DU83" s="243"/>
      <c r="DV83" s="243"/>
      <c r="DW83" s="243"/>
      <c r="DX83" s="243"/>
      <c r="DY83" s="243"/>
      <c r="DZ83" s="243"/>
      <c r="EA83" s="243"/>
      <c r="EB83" s="243"/>
      <c r="EC83" s="243"/>
      <c r="ED83" s="243"/>
      <c r="EE83" s="243"/>
      <c r="EF83" s="243"/>
      <c r="EG83" s="243"/>
      <c r="EH83" s="243"/>
      <c r="EI83" s="243"/>
      <c r="EJ83" s="243"/>
      <c r="EK83" s="243"/>
      <c r="EL83" s="243"/>
      <c r="EM83" s="243"/>
      <c r="EN83" s="243"/>
      <c r="EO83" s="243"/>
      <c r="EP83" s="243"/>
      <c r="EQ83" s="243"/>
      <c r="ER83" s="243"/>
      <c r="ES83" s="243"/>
      <c r="ET83" s="243"/>
      <c r="EU83" s="243"/>
      <c r="EV83" s="243"/>
      <c r="EW83" s="243"/>
      <c r="EX83" s="243"/>
      <c r="EY83" s="243"/>
      <c r="EZ83" s="243"/>
      <c r="FA83" s="243"/>
      <c r="FB83" s="243"/>
      <c r="FC83" s="243"/>
      <c r="FD83" s="243"/>
      <c r="FE83" s="243"/>
      <c r="FF83" s="243"/>
      <c r="FG83" s="243"/>
      <c r="FH83" s="243"/>
      <c r="FI83" s="243"/>
      <c r="FJ83" s="243"/>
      <c r="FK83" s="243"/>
      <c r="FL83" s="243"/>
      <c r="FM83" s="243"/>
      <c r="FN83" s="243"/>
      <c r="FO83" s="243"/>
      <c r="FP83" s="243"/>
      <c r="FQ83" s="243"/>
      <c r="FR83" s="243"/>
      <c r="FS83" s="243"/>
      <c r="FT83" s="243"/>
      <c r="FU83" s="243"/>
      <c r="FV83" s="243"/>
      <c r="FW83" s="243"/>
      <c r="FX83" s="243"/>
      <c r="FY83" s="243"/>
      <c r="FZ83" s="243"/>
      <c r="GA83" s="243"/>
      <c r="GB83" s="243"/>
      <c r="GC83" s="243"/>
      <c r="GD83" s="243"/>
      <c r="GE83" s="243"/>
      <c r="GF83" s="243"/>
      <c r="GG83" s="243"/>
      <c r="GH83" s="243"/>
      <c r="GI83" s="243"/>
      <c r="GJ83" s="243"/>
      <c r="GK83" s="243"/>
      <c r="GL83" s="243"/>
      <c r="GM83" s="243"/>
      <c r="GN83" s="243"/>
      <c r="GO83" s="243"/>
      <c r="GP83" s="243"/>
      <c r="GQ83" s="243"/>
      <c r="GR83" s="243"/>
      <c r="GS83" s="243"/>
      <c r="GT83" s="243"/>
      <c r="GU83" s="243"/>
      <c r="GV83" s="243"/>
      <c r="GW83" s="243"/>
      <c r="GX83" s="243"/>
      <c r="GY83" s="243"/>
      <c r="GZ83" s="243"/>
      <c r="HA83" s="243"/>
      <c r="HB83" s="243"/>
      <c r="HC83" s="248"/>
      <c r="HD83" s="248"/>
      <c r="HE83" s="248"/>
      <c r="HF83" s="248"/>
      <c r="HG83" s="248"/>
      <c r="HH83" s="248"/>
      <c r="HI83" s="248"/>
      <c r="HJ83" s="248"/>
      <c r="HK83" s="248"/>
      <c r="HL83" s="248"/>
      <c r="HM83" s="248"/>
      <c r="HN83" s="248"/>
      <c r="HO83" s="248"/>
      <c r="HP83" s="248"/>
      <c r="HQ83" s="248"/>
      <c r="HR83" s="248"/>
      <c r="HS83" s="248"/>
      <c r="HT83" s="248"/>
      <c r="HU83" s="248"/>
      <c r="HV83" s="248"/>
      <c r="HW83" s="248"/>
      <c r="HX83" s="248"/>
      <c r="HY83" s="248"/>
      <c r="HZ83" s="248"/>
      <c r="IA83" s="248"/>
      <c r="IB83" s="248"/>
      <c r="IC83" s="248"/>
    </row>
    <row r="84" s="168" customFormat="1" spans="1:237">
      <c r="A84" s="219" t="s">
        <v>72</v>
      </c>
      <c r="B84" s="220"/>
      <c r="C84" s="220"/>
      <c r="D84" s="220"/>
      <c r="E84" s="221"/>
      <c r="F84" s="223">
        <f t="shared" ref="F84:H84" si="9">F85+F90+F92+F94+F96+F97+F99+F101+F103+F105</f>
        <v>4442.1</v>
      </c>
      <c r="G84" s="223">
        <f t="shared" si="9"/>
        <v>4442.1</v>
      </c>
      <c r="H84" s="223">
        <f t="shared" si="9"/>
        <v>4442.1</v>
      </c>
      <c r="I84" s="242"/>
      <c r="J84" s="244"/>
      <c r="K84" s="244"/>
      <c r="L84" s="244"/>
      <c r="M84" s="244"/>
      <c r="N84" s="244"/>
      <c r="O84" s="244"/>
      <c r="P84" s="244"/>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241"/>
      <c r="EB84" s="241"/>
      <c r="EC84" s="241"/>
      <c r="ED84" s="241"/>
      <c r="EE84" s="241"/>
      <c r="EF84" s="241"/>
      <c r="EG84" s="241"/>
      <c r="EH84" s="241"/>
      <c r="EI84" s="241"/>
      <c r="EJ84" s="241"/>
      <c r="EK84" s="241"/>
      <c r="EL84" s="241"/>
      <c r="EM84" s="241"/>
      <c r="EN84" s="241"/>
      <c r="EO84" s="241"/>
      <c r="EP84" s="241"/>
      <c r="EQ84" s="241"/>
      <c r="ER84" s="241"/>
      <c r="ES84" s="241"/>
      <c r="ET84" s="241"/>
      <c r="EU84" s="241"/>
      <c r="EV84" s="241"/>
      <c r="EW84" s="241"/>
      <c r="EX84" s="241"/>
      <c r="EY84" s="241"/>
      <c r="EZ84" s="241"/>
      <c r="FA84" s="241"/>
      <c r="FB84" s="241"/>
      <c r="FC84" s="241"/>
      <c r="FD84" s="241"/>
      <c r="FE84" s="241"/>
      <c r="FF84" s="241"/>
      <c r="FG84" s="241"/>
      <c r="FH84" s="241"/>
      <c r="FI84" s="241"/>
      <c r="FJ84" s="241"/>
      <c r="FK84" s="241"/>
      <c r="FL84" s="241"/>
      <c r="FM84" s="241"/>
      <c r="FN84" s="241"/>
      <c r="FO84" s="241"/>
      <c r="FP84" s="241"/>
      <c r="FQ84" s="241"/>
      <c r="FR84" s="241"/>
      <c r="FS84" s="241"/>
      <c r="FT84" s="241"/>
      <c r="FU84" s="241"/>
      <c r="FV84" s="241"/>
      <c r="FW84" s="241"/>
      <c r="FX84" s="241"/>
      <c r="FY84" s="241"/>
      <c r="FZ84" s="241"/>
      <c r="GA84" s="241"/>
      <c r="GB84" s="241"/>
      <c r="GC84" s="241"/>
      <c r="GD84" s="241"/>
      <c r="GE84" s="241"/>
      <c r="GF84" s="241"/>
      <c r="GG84" s="241"/>
      <c r="GH84" s="241"/>
      <c r="GI84" s="241"/>
      <c r="GJ84" s="241"/>
      <c r="GK84" s="241"/>
      <c r="GL84" s="241"/>
      <c r="GM84" s="241"/>
      <c r="GN84" s="241"/>
      <c r="GO84" s="241"/>
      <c r="GP84" s="241"/>
      <c r="GQ84" s="241"/>
      <c r="GR84" s="241"/>
      <c r="GS84" s="241"/>
      <c r="GT84" s="241"/>
      <c r="GU84" s="241"/>
      <c r="GV84" s="241"/>
      <c r="GW84" s="241"/>
      <c r="GX84" s="241"/>
      <c r="GY84" s="241"/>
      <c r="GZ84" s="241"/>
      <c r="HA84" s="241"/>
      <c r="HB84" s="241"/>
      <c r="HC84" s="247"/>
      <c r="HD84" s="247"/>
      <c r="HE84" s="247"/>
      <c r="HF84" s="247"/>
      <c r="HG84" s="247"/>
      <c r="HH84" s="247"/>
      <c r="HI84" s="247"/>
      <c r="HJ84" s="247"/>
      <c r="HK84" s="247"/>
      <c r="HL84" s="247"/>
      <c r="HM84" s="247"/>
      <c r="HN84" s="247"/>
      <c r="HO84" s="247"/>
      <c r="HP84" s="247"/>
      <c r="HQ84" s="247"/>
      <c r="HR84" s="247"/>
      <c r="HS84" s="247"/>
      <c r="HT84" s="247"/>
      <c r="HU84" s="247"/>
      <c r="HV84" s="247"/>
      <c r="HW84" s="247"/>
      <c r="HX84" s="247"/>
      <c r="HY84" s="247"/>
      <c r="HZ84" s="247"/>
      <c r="IA84" s="247"/>
      <c r="IB84" s="247"/>
      <c r="IC84" s="247"/>
    </row>
    <row r="85" s="163" customFormat="1" spans="1:237">
      <c r="A85" s="224">
        <v>1</v>
      </c>
      <c r="B85" s="225" t="s">
        <v>73</v>
      </c>
      <c r="C85" s="226"/>
      <c r="D85" s="226"/>
      <c r="E85" s="227"/>
      <c r="F85" s="223">
        <f t="shared" ref="F85:H85" si="10">F86+F87</f>
        <v>1961.74</v>
      </c>
      <c r="G85" s="223">
        <f t="shared" ref="G85:H85" si="11">G86+G87</f>
        <v>1961.74</v>
      </c>
      <c r="H85" s="223">
        <f t="shared" si="11"/>
        <v>1961.74</v>
      </c>
      <c r="I85" s="245"/>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4"/>
      <c r="DZ85" s="244"/>
      <c r="EA85" s="244"/>
      <c r="EB85" s="244"/>
      <c r="EC85" s="244"/>
      <c r="ED85" s="244"/>
      <c r="EE85" s="244"/>
      <c r="EF85" s="244"/>
      <c r="EG85" s="244"/>
      <c r="EH85" s="244"/>
      <c r="EI85" s="244"/>
      <c r="EJ85" s="244"/>
      <c r="EK85" s="244"/>
      <c r="EL85" s="244"/>
      <c r="EM85" s="244"/>
      <c r="EN85" s="244"/>
      <c r="EO85" s="244"/>
      <c r="EP85" s="244"/>
      <c r="EQ85" s="244"/>
      <c r="ER85" s="244"/>
      <c r="ES85" s="244"/>
      <c r="ET85" s="244"/>
      <c r="EU85" s="244"/>
      <c r="EV85" s="244"/>
      <c r="EW85" s="244"/>
      <c r="EX85" s="244"/>
      <c r="EY85" s="244"/>
      <c r="EZ85" s="244"/>
      <c r="FA85" s="244"/>
      <c r="FB85" s="244"/>
      <c r="FC85" s="244"/>
      <c r="FD85" s="244"/>
      <c r="FE85" s="244"/>
      <c r="FF85" s="244"/>
      <c r="FG85" s="244"/>
      <c r="FH85" s="244"/>
      <c r="FI85" s="244"/>
      <c r="FJ85" s="244"/>
      <c r="FK85" s="244"/>
      <c r="FL85" s="244"/>
      <c r="FM85" s="244"/>
      <c r="FN85" s="244"/>
      <c r="FO85" s="244"/>
      <c r="FP85" s="244"/>
      <c r="FQ85" s="244"/>
      <c r="FR85" s="244"/>
      <c r="FS85" s="244"/>
      <c r="FT85" s="244"/>
      <c r="FU85" s="244"/>
      <c r="FV85" s="244"/>
      <c r="FW85" s="244"/>
      <c r="FX85" s="244"/>
      <c r="FY85" s="244"/>
      <c r="FZ85" s="244"/>
      <c r="GA85" s="244"/>
      <c r="GB85" s="244"/>
      <c r="GC85" s="244"/>
      <c r="GD85" s="244"/>
      <c r="GE85" s="244"/>
      <c r="GF85" s="244"/>
      <c r="GG85" s="244"/>
      <c r="GH85" s="244"/>
      <c r="GI85" s="244"/>
      <c r="GJ85" s="244"/>
      <c r="GK85" s="244"/>
      <c r="GL85" s="244"/>
      <c r="GM85" s="244"/>
      <c r="GN85" s="244"/>
      <c r="GO85" s="244"/>
      <c r="GP85" s="244"/>
      <c r="GQ85" s="244"/>
      <c r="GR85" s="244"/>
      <c r="GS85" s="244"/>
      <c r="GT85" s="244"/>
      <c r="GU85" s="244"/>
      <c r="GV85" s="244"/>
      <c r="GW85" s="244"/>
      <c r="GX85" s="244"/>
      <c r="GY85" s="244"/>
      <c r="GZ85" s="244"/>
      <c r="HA85" s="244"/>
      <c r="HB85" s="244"/>
      <c r="HC85" s="249"/>
      <c r="HD85" s="249"/>
      <c r="HE85" s="249"/>
      <c r="HF85" s="249"/>
      <c r="HG85" s="249"/>
      <c r="HH85" s="249"/>
      <c r="HI85" s="249"/>
      <c r="HJ85" s="249"/>
      <c r="HK85" s="249"/>
      <c r="HL85" s="249"/>
      <c r="HM85" s="249"/>
      <c r="HN85" s="249"/>
      <c r="HO85" s="249"/>
      <c r="HP85" s="249"/>
      <c r="HQ85" s="249"/>
      <c r="HR85" s="249"/>
      <c r="HS85" s="249"/>
      <c r="HT85" s="249"/>
      <c r="HU85" s="249"/>
      <c r="HV85" s="249"/>
      <c r="HW85" s="249"/>
      <c r="HX85" s="249"/>
      <c r="HY85" s="249"/>
      <c r="HZ85" s="249"/>
      <c r="IA85" s="249"/>
      <c r="IB85" s="249"/>
      <c r="IC85" s="249"/>
    </row>
    <row r="86" s="163" customFormat="1" spans="1:237">
      <c r="A86" s="228"/>
      <c r="B86" s="225" t="s">
        <v>74</v>
      </c>
      <c r="C86" s="226"/>
      <c r="D86" s="226"/>
      <c r="E86" s="227"/>
      <c r="F86" s="229">
        <v>261.74</v>
      </c>
      <c r="G86" s="229">
        <v>261.74</v>
      </c>
      <c r="H86" s="229">
        <v>261.74</v>
      </c>
      <c r="I86" s="245"/>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4"/>
      <c r="EN86" s="244"/>
      <c r="EO86" s="244"/>
      <c r="EP86" s="244"/>
      <c r="EQ86" s="244"/>
      <c r="ER86" s="244"/>
      <c r="ES86" s="244"/>
      <c r="ET86" s="244"/>
      <c r="EU86" s="244"/>
      <c r="EV86" s="244"/>
      <c r="EW86" s="244"/>
      <c r="EX86" s="244"/>
      <c r="EY86" s="244"/>
      <c r="EZ86" s="244"/>
      <c r="FA86" s="244"/>
      <c r="FB86" s="244"/>
      <c r="FC86" s="244"/>
      <c r="FD86" s="244"/>
      <c r="FE86" s="244"/>
      <c r="FF86" s="244"/>
      <c r="FG86" s="244"/>
      <c r="FH86" s="244"/>
      <c r="FI86" s="244"/>
      <c r="FJ86" s="244"/>
      <c r="FK86" s="244"/>
      <c r="FL86" s="244"/>
      <c r="FM86" s="244"/>
      <c r="FN86" s="244"/>
      <c r="FO86" s="244"/>
      <c r="FP86" s="244"/>
      <c r="FQ86" s="244"/>
      <c r="FR86" s="244"/>
      <c r="FS86" s="244"/>
      <c r="FT86" s="244"/>
      <c r="FU86" s="244"/>
      <c r="FV86" s="244"/>
      <c r="FW86" s="244"/>
      <c r="FX86" s="244"/>
      <c r="FY86" s="244"/>
      <c r="FZ86" s="244"/>
      <c r="GA86" s="244"/>
      <c r="GB86" s="244"/>
      <c r="GC86" s="244"/>
      <c r="GD86" s="244"/>
      <c r="GE86" s="244"/>
      <c r="GF86" s="244"/>
      <c r="GG86" s="244"/>
      <c r="GH86" s="244"/>
      <c r="GI86" s="244"/>
      <c r="GJ86" s="244"/>
      <c r="GK86" s="244"/>
      <c r="GL86" s="244"/>
      <c r="GM86" s="244"/>
      <c r="GN86" s="244"/>
      <c r="GO86" s="244"/>
      <c r="GP86" s="244"/>
      <c r="GQ86" s="244"/>
      <c r="GR86" s="244"/>
      <c r="GS86" s="244"/>
      <c r="GT86" s="244"/>
      <c r="GU86" s="244"/>
      <c r="GV86" s="244"/>
      <c r="GW86" s="244"/>
      <c r="GX86" s="244"/>
      <c r="GY86" s="244"/>
      <c r="GZ86" s="244"/>
      <c r="HA86" s="244"/>
      <c r="HB86" s="244"/>
      <c r="HC86" s="249"/>
      <c r="HD86" s="249"/>
      <c r="HE86" s="249"/>
      <c r="HF86" s="249"/>
      <c r="HG86" s="249"/>
      <c r="HH86" s="249"/>
      <c r="HI86" s="249"/>
      <c r="HJ86" s="249"/>
      <c r="HK86" s="249"/>
      <c r="HL86" s="249"/>
      <c r="HM86" s="249"/>
      <c r="HN86" s="249"/>
      <c r="HO86" s="249"/>
      <c r="HP86" s="249"/>
      <c r="HQ86" s="249"/>
      <c r="HR86" s="249"/>
      <c r="HS86" s="249"/>
      <c r="HT86" s="249"/>
      <c r="HU86" s="249"/>
      <c r="HV86" s="249"/>
      <c r="HW86" s="249"/>
      <c r="HX86" s="249"/>
      <c r="HY86" s="249"/>
      <c r="HZ86" s="249"/>
      <c r="IA86" s="249"/>
      <c r="IB86" s="249"/>
      <c r="IC86" s="249"/>
    </row>
    <row r="87" s="163" customFormat="1" spans="1:237">
      <c r="A87" s="228"/>
      <c r="B87" s="225" t="s">
        <v>75</v>
      </c>
      <c r="C87" s="226"/>
      <c r="D87" s="226"/>
      <c r="E87" s="227"/>
      <c r="F87" s="186">
        <v>1700</v>
      </c>
      <c r="G87" s="186">
        <v>1700</v>
      </c>
      <c r="H87" s="186">
        <v>1700</v>
      </c>
      <c r="I87" s="245"/>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c r="EJ87" s="244"/>
      <c r="EK87" s="244"/>
      <c r="EL87" s="244"/>
      <c r="EM87" s="244"/>
      <c r="EN87" s="244"/>
      <c r="EO87" s="244"/>
      <c r="EP87" s="244"/>
      <c r="EQ87" s="244"/>
      <c r="ER87" s="244"/>
      <c r="ES87" s="244"/>
      <c r="ET87" s="244"/>
      <c r="EU87" s="244"/>
      <c r="EV87" s="244"/>
      <c r="EW87" s="244"/>
      <c r="EX87" s="244"/>
      <c r="EY87" s="244"/>
      <c r="EZ87" s="244"/>
      <c r="FA87" s="244"/>
      <c r="FB87" s="244"/>
      <c r="FC87" s="244"/>
      <c r="FD87" s="244"/>
      <c r="FE87" s="244"/>
      <c r="FF87" s="244"/>
      <c r="FG87" s="244"/>
      <c r="FH87" s="244"/>
      <c r="FI87" s="244"/>
      <c r="FJ87" s="244"/>
      <c r="FK87" s="244"/>
      <c r="FL87" s="244"/>
      <c r="FM87" s="244"/>
      <c r="FN87" s="244"/>
      <c r="FO87" s="244"/>
      <c r="FP87" s="244"/>
      <c r="FQ87" s="244"/>
      <c r="FR87" s="244"/>
      <c r="FS87" s="244"/>
      <c r="FT87" s="244"/>
      <c r="FU87" s="244"/>
      <c r="FV87" s="244"/>
      <c r="FW87" s="244"/>
      <c r="FX87" s="244"/>
      <c r="FY87" s="244"/>
      <c r="FZ87" s="244"/>
      <c r="GA87" s="244"/>
      <c r="GB87" s="244"/>
      <c r="GC87" s="244"/>
      <c r="GD87" s="244"/>
      <c r="GE87" s="244"/>
      <c r="GF87" s="244"/>
      <c r="GG87" s="244"/>
      <c r="GH87" s="244"/>
      <c r="GI87" s="244"/>
      <c r="GJ87" s="244"/>
      <c r="GK87" s="244"/>
      <c r="GL87" s="244"/>
      <c r="GM87" s="244"/>
      <c r="GN87" s="244"/>
      <c r="GO87" s="244"/>
      <c r="GP87" s="244"/>
      <c r="GQ87" s="244"/>
      <c r="GR87" s="244"/>
      <c r="GS87" s="244"/>
      <c r="GT87" s="244"/>
      <c r="GU87" s="244"/>
      <c r="GV87" s="244"/>
      <c r="GW87" s="244"/>
      <c r="GX87" s="244"/>
      <c r="GY87" s="244"/>
      <c r="GZ87" s="244"/>
      <c r="HA87" s="244"/>
      <c r="HB87" s="244"/>
      <c r="HC87" s="249"/>
      <c r="HD87" s="249"/>
      <c r="HE87" s="249"/>
      <c r="HF87" s="249"/>
      <c r="HG87" s="249"/>
      <c r="HH87" s="249"/>
      <c r="HI87" s="249"/>
      <c r="HJ87" s="249"/>
      <c r="HK87" s="249"/>
      <c r="HL87" s="249"/>
      <c r="HM87" s="249"/>
      <c r="HN87" s="249"/>
      <c r="HO87" s="249"/>
      <c r="HP87" s="249"/>
      <c r="HQ87" s="249"/>
      <c r="HR87" s="249"/>
      <c r="HS87" s="249"/>
      <c r="HT87" s="249"/>
      <c r="HU87" s="249"/>
      <c r="HV87" s="249"/>
      <c r="HW87" s="249"/>
      <c r="HX87" s="249"/>
      <c r="HY87" s="249"/>
      <c r="HZ87" s="249"/>
      <c r="IA87" s="249"/>
      <c r="IB87" s="249"/>
      <c r="IC87" s="249"/>
    </row>
    <row r="88" s="163" customFormat="1" spans="1:237">
      <c r="A88" s="230"/>
      <c r="B88" s="225" t="s">
        <v>76</v>
      </c>
      <c r="C88" s="226"/>
      <c r="D88" s="226"/>
      <c r="E88" s="227"/>
      <c r="F88" s="186"/>
      <c r="G88" s="186"/>
      <c r="H88" s="186"/>
      <c r="I88" s="245"/>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4"/>
      <c r="EN88" s="244"/>
      <c r="EO88" s="244"/>
      <c r="EP88" s="244"/>
      <c r="EQ88" s="244"/>
      <c r="ER88" s="244"/>
      <c r="ES88" s="244"/>
      <c r="ET88" s="244"/>
      <c r="EU88" s="244"/>
      <c r="EV88" s="244"/>
      <c r="EW88" s="244"/>
      <c r="EX88" s="244"/>
      <c r="EY88" s="244"/>
      <c r="EZ88" s="244"/>
      <c r="FA88" s="244"/>
      <c r="FB88" s="244"/>
      <c r="FC88" s="244"/>
      <c r="FD88" s="244"/>
      <c r="FE88" s="244"/>
      <c r="FF88" s="244"/>
      <c r="FG88" s="244"/>
      <c r="FH88" s="244"/>
      <c r="FI88" s="244"/>
      <c r="FJ88" s="244"/>
      <c r="FK88" s="244"/>
      <c r="FL88" s="244"/>
      <c r="FM88" s="244"/>
      <c r="FN88" s="244"/>
      <c r="FO88" s="244"/>
      <c r="FP88" s="244"/>
      <c r="FQ88" s="244"/>
      <c r="FR88" s="244"/>
      <c r="FS88" s="244"/>
      <c r="FT88" s="244"/>
      <c r="FU88" s="244"/>
      <c r="FV88" s="244"/>
      <c r="FW88" s="244"/>
      <c r="FX88" s="244"/>
      <c r="FY88" s="244"/>
      <c r="FZ88" s="244"/>
      <c r="GA88" s="244"/>
      <c r="GB88" s="244"/>
      <c r="GC88" s="244"/>
      <c r="GD88" s="244"/>
      <c r="GE88" s="244"/>
      <c r="GF88" s="244"/>
      <c r="GG88" s="244"/>
      <c r="GH88" s="244"/>
      <c r="GI88" s="244"/>
      <c r="GJ88" s="244"/>
      <c r="GK88" s="244"/>
      <c r="GL88" s="244"/>
      <c r="GM88" s="244"/>
      <c r="GN88" s="244"/>
      <c r="GO88" s="244"/>
      <c r="GP88" s="244"/>
      <c r="GQ88" s="244"/>
      <c r="GR88" s="244"/>
      <c r="GS88" s="244"/>
      <c r="GT88" s="244"/>
      <c r="GU88" s="244"/>
      <c r="GV88" s="244"/>
      <c r="GW88" s="244"/>
      <c r="GX88" s="244"/>
      <c r="GY88" s="244"/>
      <c r="GZ88" s="244"/>
      <c r="HA88" s="244"/>
      <c r="HB88" s="244"/>
      <c r="HC88" s="249"/>
      <c r="HD88" s="249"/>
      <c r="HE88" s="249"/>
      <c r="HF88" s="249"/>
      <c r="HG88" s="249"/>
      <c r="HH88" s="249"/>
      <c r="HI88" s="249"/>
      <c r="HJ88" s="249"/>
      <c r="HK88" s="249"/>
      <c r="HL88" s="249"/>
      <c r="HM88" s="249"/>
      <c r="HN88" s="249"/>
      <c r="HO88" s="249"/>
      <c r="HP88" s="249"/>
      <c r="HQ88" s="249"/>
      <c r="HR88" s="249"/>
      <c r="HS88" s="249"/>
      <c r="HT88" s="249"/>
      <c r="HU88" s="249"/>
      <c r="HV88" s="249"/>
      <c r="HW88" s="249"/>
      <c r="HX88" s="249"/>
      <c r="HY88" s="249"/>
      <c r="HZ88" s="249"/>
      <c r="IA88" s="249"/>
      <c r="IB88" s="249"/>
      <c r="IC88" s="249"/>
    </row>
    <row r="89" s="163" customFormat="1" spans="1:237">
      <c r="A89" s="231">
        <v>2</v>
      </c>
      <c r="B89" s="225" t="s">
        <v>20</v>
      </c>
      <c r="C89" s="226"/>
      <c r="D89" s="226"/>
      <c r="E89" s="227"/>
      <c r="F89" s="186">
        <v>1798</v>
      </c>
      <c r="G89" s="186">
        <v>1798</v>
      </c>
      <c r="H89" s="186">
        <v>1798</v>
      </c>
      <c r="I89" s="216"/>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c r="EJ89" s="244"/>
      <c r="EK89" s="244"/>
      <c r="EL89" s="244"/>
      <c r="EM89" s="244"/>
      <c r="EN89" s="244"/>
      <c r="EO89" s="244"/>
      <c r="EP89" s="244"/>
      <c r="EQ89" s="244"/>
      <c r="ER89" s="244"/>
      <c r="ES89" s="244"/>
      <c r="ET89" s="244"/>
      <c r="EU89" s="244"/>
      <c r="EV89" s="244"/>
      <c r="EW89" s="244"/>
      <c r="EX89" s="244"/>
      <c r="EY89" s="244"/>
      <c r="EZ89" s="244"/>
      <c r="FA89" s="244"/>
      <c r="FB89" s="244"/>
      <c r="FC89" s="244"/>
      <c r="FD89" s="244"/>
      <c r="FE89" s="244"/>
      <c r="FF89" s="244"/>
      <c r="FG89" s="244"/>
      <c r="FH89" s="244"/>
      <c r="FI89" s="244"/>
      <c r="FJ89" s="244"/>
      <c r="FK89" s="244"/>
      <c r="FL89" s="244"/>
      <c r="FM89" s="244"/>
      <c r="FN89" s="244"/>
      <c r="FO89" s="244"/>
      <c r="FP89" s="244"/>
      <c r="FQ89" s="244"/>
      <c r="FR89" s="244"/>
      <c r="FS89" s="244"/>
      <c r="FT89" s="244"/>
      <c r="FU89" s="244"/>
      <c r="FV89" s="244"/>
      <c r="FW89" s="244"/>
      <c r="FX89" s="244"/>
      <c r="FY89" s="244"/>
      <c r="FZ89" s="244"/>
      <c r="GA89" s="244"/>
      <c r="GB89" s="244"/>
      <c r="GC89" s="244"/>
      <c r="GD89" s="244"/>
      <c r="GE89" s="244"/>
      <c r="GF89" s="244"/>
      <c r="GG89" s="244"/>
      <c r="GH89" s="244"/>
      <c r="GI89" s="244"/>
      <c r="GJ89" s="244"/>
      <c r="GK89" s="244"/>
      <c r="GL89" s="244"/>
      <c r="GM89" s="244"/>
      <c r="GN89" s="244"/>
      <c r="GO89" s="244"/>
      <c r="GP89" s="244"/>
      <c r="GQ89" s="244"/>
      <c r="GR89" s="244"/>
      <c r="GS89" s="244"/>
      <c r="GT89" s="244"/>
      <c r="GU89" s="244"/>
      <c r="GV89" s="244"/>
      <c r="GW89" s="244"/>
      <c r="GX89" s="244"/>
      <c r="GY89" s="244"/>
      <c r="GZ89" s="244"/>
      <c r="HA89" s="244"/>
      <c r="HB89" s="244"/>
      <c r="HC89" s="249"/>
      <c r="HD89" s="249"/>
      <c r="HE89" s="249"/>
      <c r="HF89" s="249"/>
      <c r="HG89" s="249"/>
      <c r="HH89" s="249"/>
      <c r="HI89" s="249"/>
      <c r="HJ89" s="249"/>
      <c r="HK89" s="249"/>
      <c r="HL89" s="249"/>
      <c r="HM89" s="249"/>
      <c r="HN89" s="249"/>
      <c r="HO89" s="249"/>
      <c r="HP89" s="249"/>
      <c r="HQ89" s="249"/>
      <c r="HR89" s="249"/>
      <c r="HS89" s="249"/>
      <c r="HT89" s="249"/>
      <c r="HU89" s="249"/>
      <c r="HV89" s="249"/>
      <c r="HW89" s="249"/>
      <c r="HX89" s="249"/>
      <c r="HY89" s="249"/>
      <c r="HZ89" s="249"/>
      <c r="IA89" s="249"/>
      <c r="IB89" s="249"/>
      <c r="IC89" s="249"/>
    </row>
    <row r="90" s="163" customFormat="1" spans="1:237">
      <c r="A90" s="231"/>
      <c r="B90" s="192" t="s">
        <v>21</v>
      </c>
      <c r="C90" s="193"/>
      <c r="D90" s="193"/>
      <c r="E90" s="194"/>
      <c r="F90" s="186">
        <v>1798</v>
      </c>
      <c r="G90" s="186">
        <v>1798</v>
      </c>
      <c r="H90" s="186">
        <v>1798</v>
      </c>
      <c r="I90" s="216"/>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4"/>
      <c r="ED90" s="244"/>
      <c r="EE90" s="244"/>
      <c r="EF90" s="244"/>
      <c r="EG90" s="244"/>
      <c r="EH90" s="244"/>
      <c r="EI90" s="244"/>
      <c r="EJ90" s="244"/>
      <c r="EK90" s="244"/>
      <c r="EL90" s="244"/>
      <c r="EM90" s="244"/>
      <c r="EN90" s="244"/>
      <c r="EO90" s="244"/>
      <c r="EP90" s="244"/>
      <c r="EQ90" s="244"/>
      <c r="ER90" s="244"/>
      <c r="ES90" s="244"/>
      <c r="ET90" s="244"/>
      <c r="EU90" s="244"/>
      <c r="EV90" s="244"/>
      <c r="EW90" s="244"/>
      <c r="EX90" s="244"/>
      <c r="EY90" s="244"/>
      <c r="EZ90" s="244"/>
      <c r="FA90" s="244"/>
      <c r="FB90" s="244"/>
      <c r="FC90" s="244"/>
      <c r="FD90" s="244"/>
      <c r="FE90" s="244"/>
      <c r="FF90" s="244"/>
      <c r="FG90" s="244"/>
      <c r="FH90" s="244"/>
      <c r="FI90" s="244"/>
      <c r="FJ90" s="244"/>
      <c r="FK90" s="244"/>
      <c r="FL90" s="244"/>
      <c r="FM90" s="244"/>
      <c r="FN90" s="244"/>
      <c r="FO90" s="244"/>
      <c r="FP90" s="244"/>
      <c r="FQ90" s="244"/>
      <c r="FR90" s="244"/>
      <c r="FS90" s="244"/>
      <c r="FT90" s="244"/>
      <c r="FU90" s="244"/>
      <c r="FV90" s="244"/>
      <c r="FW90" s="244"/>
      <c r="FX90" s="244"/>
      <c r="FY90" s="244"/>
      <c r="FZ90" s="244"/>
      <c r="GA90" s="244"/>
      <c r="GB90" s="244"/>
      <c r="GC90" s="244"/>
      <c r="GD90" s="244"/>
      <c r="GE90" s="244"/>
      <c r="GF90" s="244"/>
      <c r="GG90" s="244"/>
      <c r="GH90" s="244"/>
      <c r="GI90" s="244"/>
      <c r="GJ90" s="244"/>
      <c r="GK90" s="244"/>
      <c r="GL90" s="244"/>
      <c r="GM90" s="244"/>
      <c r="GN90" s="244"/>
      <c r="GO90" s="244"/>
      <c r="GP90" s="244"/>
      <c r="GQ90" s="244"/>
      <c r="GR90" s="244"/>
      <c r="GS90" s="244"/>
      <c r="GT90" s="244"/>
      <c r="GU90" s="244"/>
      <c r="GV90" s="244"/>
      <c r="GW90" s="244"/>
      <c r="GX90" s="244"/>
      <c r="GY90" s="244"/>
      <c r="GZ90" s="244"/>
      <c r="HA90" s="244"/>
      <c r="HB90" s="244"/>
      <c r="HC90" s="249"/>
      <c r="HD90" s="249"/>
      <c r="HE90" s="249"/>
      <c r="HF90" s="249"/>
      <c r="HG90" s="249"/>
      <c r="HH90" s="249"/>
      <c r="HI90" s="249"/>
      <c r="HJ90" s="249"/>
      <c r="HK90" s="249"/>
      <c r="HL90" s="249"/>
      <c r="HM90" s="249"/>
      <c r="HN90" s="249"/>
      <c r="HO90" s="249"/>
      <c r="HP90" s="249"/>
      <c r="HQ90" s="249"/>
      <c r="HR90" s="249"/>
      <c r="HS90" s="249"/>
      <c r="HT90" s="249"/>
      <c r="HU90" s="249"/>
      <c r="HV90" s="249"/>
      <c r="HW90" s="249"/>
      <c r="HX90" s="249"/>
      <c r="HY90" s="249"/>
      <c r="HZ90" s="249"/>
      <c r="IA90" s="249"/>
      <c r="IB90" s="249"/>
      <c r="IC90" s="249"/>
    </row>
    <row r="91" s="163" customFormat="1" spans="1:237">
      <c r="A91" s="224">
        <v>3</v>
      </c>
      <c r="B91" s="225" t="s">
        <v>77</v>
      </c>
      <c r="C91" s="226"/>
      <c r="D91" s="226"/>
      <c r="E91" s="227"/>
      <c r="F91" s="186">
        <v>495.36</v>
      </c>
      <c r="G91" s="186">
        <v>495.36</v>
      </c>
      <c r="H91" s="186">
        <v>495.36</v>
      </c>
      <c r="I91" s="216"/>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244"/>
      <c r="EP91" s="244"/>
      <c r="EQ91" s="244"/>
      <c r="ER91" s="244"/>
      <c r="ES91" s="244"/>
      <c r="ET91" s="244"/>
      <c r="EU91" s="244"/>
      <c r="EV91" s="244"/>
      <c r="EW91" s="244"/>
      <c r="EX91" s="244"/>
      <c r="EY91" s="244"/>
      <c r="EZ91" s="244"/>
      <c r="FA91" s="244"/>
      <c r="FB91" s="244"/>
      <c r="FC91" s="244"/>
      <c r="FD91" s="244"/>
      <c r="FE91" s="244"/>
      <c r="FF91" s="244"/>
      <c r="FG91" s="244"/>
      <c r="FH91" s="244"/>
      <c r="FI91" s="244"/>
      <c r="FJ91" s="244"/>
      <c r="FK91" s="244"/>
      <c r="FL91" s="244"/>
      <c r="FM91" s="244"/>
      <c r="FN91" s="244"/>
      <c r="FO91" s="244"/>
      <c r="FP91" s="244"/>
      <c r="FQ91" s="244"/>
      <c r="FR91" s="244"/>
      <c r="FS91" s="244"/>
      <c r="FT91" s="244"/>
      <c r="FU91" s="244"/>
      <c r="FV91" s="244"/>
      <c r="FW91" s="244"/>
      <c r="FX91" s="244"/>
      <c r="FY91" s="244"/>
      <c r="FZ91" s="244"/>
      <c r="GA91" s="244"/>
      <c r="GB91" s="244"/>
      <c r="GC91" s="244"/>
      <c r="GD91" s="244"/>
      <c r="GE91" s="244"/>
      <c r="GF91" s="244"/>
      <c r="GG91" s="244"/>
      <c r="GH91" s="244"/>
      <c r="GI91" s="244"/>
      <c r="GJ91" s="244"/>
      <c r="GK91" s="244"/>
      <c r="GL91" s="244"/>
      <c r="GM91" s="244"/>
      <c r="GN91" s="244"/>
      <c r="GO91" s="244"/>
      <c r="GP91" s="244"/>
      <c r="GQ91" s="244"/>
      <c r="GR91" s="244"/>
      <c r="GS91" s="244"/>
      <c r="GT91" s="244"/>
      <c r="GU91" s="244"/>
      <c r="GV91" s="244"/>
      <c r="GW91" s="244"/>
      <c r="GX91" s="244"/>
      <c r="GY91" s="244"/>
      <c r="GZ91" s="244"/>
      <c r="HA91" s="244"/>
      <c r="HB91" s="244"/>
      <c r="HC91" s="249"/>
      <c r="HD91" s="249"/>
      <c r="HE91" s="249"/>
      <c r="HF91" s="249"/>
      <c r="HG91" s="249"/>
      <c r="HH91" s="249"/>
      <c r="HI91" s="249"/>
      <c r="HJ91" s="249"/>
      <c r="HK91" s="249"/>
      <c r="HL91" s="249"/>
      <c r="HM91" s="249"/>
      <c r="HN91" s="249"/>
      <c r="HO91" s="249"/>
      <c r="HP91" s="249"/>
      <c r="HQ91" s="249"/>
      <c r="HR91" s="249"/>
      <c r="HS91" s="249"/>
      <c r="HT91" s="249"/>
      <c r="HU91" s="249"/>
      <c r="HV91" s="249"/>
      <c r="HW91" s="249"/>
      <c r="HX91" s="249"/>
      <c r="HY91" s="249"/>
      <c r="HZ91" s="249"/>
      <c r="IA91" s="249"/>
      <c r="IB91" s="249"/>
      <c r="IC91" s="249"/>
    </row>
    <row r="92" s="163" customFormat="1" spans="1:237">
      <c r="A92" s="230"/>
      <c r="B92" s="192" t="s">
        <v>21</v>
      </c>
      <c r="C92" s="193"/>
      <c r="D92" s="193"/>
      <c r="E92" s="194"/>
      <c r="F92" s="186">
        <v>495.36</v>
      </c>
      <c r="G92" s="186">
        <v>495.36</v>
      </c>
      <c r="H92" s="186">
        <v>495.36</v>
      </c>
      <c r="I92" s="245"/>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c r="EJ92" s="244"/>
      <c r="EK92" s="244"/>
      <c r="EL92" s="244"/>
      <c r="EM92" s="244"/>
      <c r="EN92" s="244"/>
      <c r="EO92" s="244"/>
      <c r="EP92" s="244"/>
      <c r="EQ92" s="244"/>
      <c r="ER92" s="244"/>
      <c r="ES92" s="244"/>
      <c r="ET92" s="244"/>
      <c r="EU92" s="244"/>
      <c r="EV92" s="244"/>
      <c r="EW92" s="244"/>
      <c r="EX92" s="244"/>
      <c r="EY92" s="244"/>
      <c r="EZ92" s="244"/>
      <c r="FA92" s="244"/>
      <c r="FB92" s="244"/>
      <c r="FC92" s="244"/>
      <c r="FD92" s="244"/>
      <c r="FE92" s="244"/>
      <c r="FF92" s="244"/>
      <c r="FG92" s="244"/>
      <c r="FH92" s="244"/>
      <c r="FI92" s="244"/>
      <c r="FJ92" s="244"/>
      <c r="FK92" s="244"/>
      <c r="FL92" s="244"/>
      <c r="FM92" s="244"/>
      <c r="FN92" s="244"/>
      <c r="FO92" s="244"/>
      <c r="FP92" s="244"/>
      <c r="FQ92" s="244"/>
      <c r="FR92" s="244"/>
      <c r="FS92" s="244"/>
      <c r="FT92" s="244"/>
      <c r="FU92" s="244"/>
      <c r="FV92" s="244"/>
      <c r="FW92" s="244"/>
      <c r="FX92" s="244"/>
      <c r="FY92" s="244"/>
      <c r="FZ92" s="244"/>
      <c r="GA92" s="244"/>
      <c r="GB92" s="244"/>
      <c r="GC92" s="244"/>
      <c r="GD92" s="244"/>
      <c r="GE92" s="244"/>
      <c r="GF92" s="244"/>
      <c r="GG92" s="244"/>
      <c r="GH92" s="244"/>
      <c r="GI92" s="244"/>
      <c r="GJ92" s="244"/>
      <c r="GK92" s="244"/>
      <c r="GL92" s="244"/>
      <c r="GM92" s="244"/>
      <c r="GN92" s="244"/>
      <c r="GO92" s="244"/>
      <c r="GP92" s="244"/>
      <c r="GQ92" s="244"/>
      <c r="GR92" s="244"/>
      <c r="GS92" s="244"/>
      <c r="GT92" s="244"/>
      <c r="GU92" s="244"/>
      <c r="GV92" s="244"/>
      <c r="GW92" s="244"/>
      <c r="GX92" s="244"/>
      <c r="GY92" s="244"/>
      <c r="GZ92" s="244"/>
      <c r="HA92" s="244"/>
      <c r="HB92" s="244"/>
      <c r="HC92" s="249"/>
      <c r="HD92" s="249"/>
      <c r="HE92" s="249"/>
      <c r="HF92" s="249"/>
      <c r="HG92" s="249"/>
      <c r="HH92" s="249"/>
      <c r="HI92" s="249"/>
      <c r="HJ92" s="249"/>
      <c r="HK92" s="249"/>
      <c r="HL92" s="249"/>
      <c r="HM92" s="249"/>
      <c r="HN92" s="249"/>
      <c r="HO92" s="249"/>
      <c r="HP92" s="249"/>
      <c r="HQ92" s="249"/>
      <c r="HR92" s="249"/>
      <c r="HS92" s="249"/>
      <c r="HT92" s="249"/>
      <c r="HU92" s="249"/>
      <c r="HV92" s="249"/>
      <c r="HW92" s="249"/>
      <c r="HX92" s="249"/>
      <c r="HY92" s="249"/>
      <c r="HZ92" s="249"/>
      <c r="IA92" s="249"/>
      <c r="IB92" s="249"/>
      <c r="IC92" s="249"/>
    </row>
    <row r="93" s="163" customFormat="1" spans="1:237">
      <c r="A93" s="224">
        <v>4</v>
      </c>
      <c r="B93" s="225" t="s">
        <v>78</v>
      </c>
      <c r="C93" s="226"/>
      <c r="D93" s="226"/>
      <c r="E93" s="227"/>
      <c r="F93" s="186"/>
      <c r="G93" s="186"/>
      <c r="H93" s="186"/>
      <c r="I93" s="216"/>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c r="EJ93" s="244"/>
      <c r="EK93" s="244"/>
      <c r="EL93" s="244"/>
      <c r="EM93" s="244"/>
      <c r="EN93" s="244"/>
      <c r="EO93" s="244"/>
      <c r="EP93" s="244"/>
      <c r="EQ93" s="244"/>
      <c r="ER93" s="244"/>
      <c r="ES93" s="244"/>
      <c r="ET93" s="244"/>
      <c r="EU93" s="244"/>
      <c r="EV93" s="244"/>
      <c r="EW93" s="244"/>
      <c r="EX93" s="244"/>
      <c r="EY93" s="244"/>
      <c r="EZ93" s="244"/>
      <c r="FA93" s="244"/>
      <c r="FB93" s="244"/>
      <c r="FC93" s="244"/>
      <c r="FD93" s="244"/>
      <c r="FE93" s="244"/>
      <c r="FF93" s="244"/>
      <c r="FG93" s="244"/>
      <c r="FH93" s="244"/>
      <c r="FI93" s="244"/>
      <c r="FJ93" s="244"/>
      <c r="FK93" s="244"/>
      <c r="FL93" s="244"/>
      <c r="FM93" s="244"/>
      <c r="FN93" s="244"/>
      <c r="FO93" s="244"/>
      <c r="FP93" s="244"/>
      <c r="FQ93" s="244"/>
      <c r="FR93" s="244"/>
      <c r="FS93" s="244"/>
      <c r="FT93" s="244"/>
      <c r="FU93" s="244"/>
      <c r="FV93" s="244"/>
      <c r="FW93" s="244"/>
      <c r="FX93" s="244"/>
      <c r="FY93" s="244"/>
      <c r="FZ93" s="244"/>
      <c r="GA93" s="244"/>
      <c r="GB93" s="244"/>
      <c r="GC93" s="244"/>
      <c r="GD93" s="244"/>
      <c r="GE93" s="244"/>
      <c r="GF93" s="244"/>
      <c r="GG93" s="244"/>
      <c r="GH93" s="244"/>
      <c r="GI93" s="244"/>
      <c r="GJ93" s="244"/>
      <c r="GK93" s="244"/>
      <c r="GL93" s="244"/>
      <c r="GM93" s="244"/>
      <c r="GN93" s="244"/>
      <c r="GO93" s="244"/>
      <c r="GP93" s="244"/>
      <c r="GQ93" s="244"/>
      <c r="GR93" s="244"/>
      <c r="GS93" s="244"/>
      <c r="GT93" s="244"/>
      <c r="GU93" s="244"/>
      <c r="GV93" s="244"/>
      <c r="GW93" s="244"/>
      <c r="GX93" s="244"/>
      <c r="GY93" s="244"/>
      <c r="GZ93" s="244"/>
      <c r="HA93" s="244"/>
      <c r="HB93" s="244"/>
      <c r="HC93" s="249"/>
      <c r="HD93" s="249"/>
      <c r="HE93" s="249"/>
      <c r="HF93" s="249"/>
      <c r="HG93" s="249"/>
      <c r="HH93" s="249"/>
      <c r="HI93" s="249"/>
      <c r="HJ93" s="249"/>
      <c r="HK93" s="249"/>
      <c r="HL93" s="249"/>
      <c r="HM93" s="249"/>
      <c r="HN93" s="249"/>
      <c r="HO93" s="249"/>
      <c r="HP93" s="249"/>
      <c r="HQ93" s="249"/>
      <c r="HR93" s="249"/>
      <c r="HS93" s="249"/>
      <c r="HT93" s="249"/>
      <c r="HU93" s="249"/>
      <c r="HV93" s="249"/>
      <c r="HW93" s="249"/>
      <c r="HX93" s="249"/>
      <c r="HY93" s="249"/>
      <c r="HZ93" s="249"/>
      <c r="IA93" s="249"/>
      <c r="IB93" s="249"/>
      <c r="IC93" s="249"/>
    </row>
    <row r="94" s="163" customFormat="1" spans="1:237">
      <c r="A94" s="230"/>
      <c r="B94" s="192" t="s">
        <v>21</v>
      </c>
      <c r="C94" s="193"/>
      <c r="D94" s="193"/>
      <c r="E94" s="194"/>
      <c r="F94" s="186"/>
      <c r="G94" s="186"/>
      <c r="H94" s="186"/>
      <c r="I94" s="216"/>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4"/>
      <c r="EN94" s="244"/>
      <c r="EO94" s="244"/>
      <c r="EP94" s="244"/>
      <c r="EQ94" s="244"/>
      <c r="ER94" s="244"/>
      <c r="ES94" s="244"/>
      <c r="ET94" s="244"/>
      <c r="EU94" s="244"/>
      <c r="EV94" s="244"/>
      <c r="EW94" s="244"/>
      <c r="EX94" s="244"/>
      <c r="EY94" s="244"/>
      <c r="EZ94" s="244"/>
      <c r="FA94" s="244"/>
      <c r="FB94" s="244"/>
      <c r="FC94" s="244"/>
      <c r="FD94" s="244"/>
      <c r="FE94" s="244"/>
      <c r="FF94" s="244"/>
      <c r="FG94" s="244"/>
      <c r="FH94" s="244"/>
      <c r="FI94" s="244"/>
      <c r="FJ94" s="244"/>
      <c r="FK94" s="244"/>
      <c r="FL94" s="244"/>
      <c r="FM94" s="244"/>
      <c r="FN94" s="244"/>
      <c r="FO94" s="244"/>
      <c r="FP94" s="244"/>
      <c r="FQ94" s="244"/>
      <c r="FR94" s="244"/>
      <c r="FS94" s="244"/>
      <c r="FT94" s="244"/>
      <c r="FU94" s="244"/>
      <c r="FV94" s="244"/>
      <c r="FW94" s="244"/>
      <c r="FX94" s="244"/>
      <c r="FY94" s="244"/>
      <c r="FZ94" s="244"/>
      <c r="GA94" s="244"/>
      <c r="GB94" s="244"/>
      <c r="GC94" s="244"/>
      <c r="GD94" s="244"/>
      <c r="GE94" s="244"/>
      <c r="GF94" s="244"/>
      <c r="GG94" s="244"/>
      <c r="GH94" s="244"/>
      <c r="GI94" s="244"/>
      <c r="GJ94" s="244"/>
      <c r="GK94" s="244"/>
      <c r="GL94" s="244"/>
      <c r="GM94" s="244"/>
      <c r="GN94" s="244"/>
      <c r="GO94" s="244"/>
      <c r="GP94" s="244"/>
      <c r="GQ94" s="244"/>
      <c r="GR94" s="244"/>
      <c r="GS94" s="244"/>
      <c r="GT94" s="244"/>
      <c r="GU94" s="244"/>
      <c r="GV94" s="244"/>
      <c r="GW94" s="244"/>
      <c r="GX94" s="244"/>
      <c r="GY94" s="244"/>
      <c r="GZ94" s="244"/>
      <c r="HA94" s="244"/>
      <c r="HB94" s="244"/>
      <c r="HC94" s="249"/>
      <c r="HD94" s="249"/>
      <c r="HE94" s="249"/>
      <c r="HF94" s="249"/>
      <c r="HG94" s="249"/>
      <c r="HH94" s="249"/>
      <c r="HI94" s="249"/>
      <c r="HJ94" s="249"/>
      <c r="HK94" s="249"/>
      <c r="HL94" s="249"/>
      <c r="HM94" s="249"/>
      <c r="HN94" s="249"/>
      <c r="HO94" s="249"/>
      <c r="HP94" s="249"/>
      <c r="HQ94" s="249"/>
      <c r="HR94" s="249"/>
      <c r="HS94" s="249"/>
      <c r="HT94" s="249"/>
      <c r="HU94" s="249"/>
      <c r="HV94" s="249"/>
      <c r="HW94" s="249"/>
      <c r="HX94" s="249"/>
      <c r="HY94" s="249"/>
      <c r="HZ94" s="249"/>
      <c r="IA94" s="249"/>
      <c r="IB94" s="249"/>
      <c r="IC94" s="249"/>
    </row>
    <row r="95" s="163" customFormat="1" spans="1:237">
      <c r="A95" s="224">
        <v>5</v>
      </c>
      <c r="B95" s="225" t="s">
        <v>37</v>
      </c>
      <c r="C95" s="226"/>
      <c r="D95" s="226"/>
      <c r="E95" s="227"/>
      <c r="F95" s="186"/>
      <c r="G95" s="186"/>
      <c r="H95" s="186"/>
      <c r="I95" s="216"/>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c r="CO95" s="244"/>
      <c r="CP95" s="244"/>
      <c r="CQ95" s="244"/>
      <c r="CR95" s="244"/>
      <c r="CS95" s="244"/>
      <c r="CT95" s="244"/>
      <c r="CU95" s="244"/>
      <c r="CV95" s="244"/>
      <c r="CW95" s="244"/>
      <c r="CX95" s="244"/>
      <c r="CY95" s="244"/>
      <c r="CZ95" s="244"/>
      <c r="DA95" s="244"/>
      <c r="DB95" s="244"/>
      <c r="DC95" s="244"/>
      <c r="DD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244"/>
      <c r="EJ95" s="244"/>
      <c r="EK95" s="244"/>
      <c r="EL95" s="244"/>
      <c r="EM95" s="244"/>
      <c r="EN95" s="244"/>
      <c r="EO95" s="244"/>
      <c r="EP95" s="244"/>
      <c r="EQ95" s="244"/>
      <c r="ER95" s="244"/>
      <c r="ES95" s="244"/>
      <c r="ET95" s="244"/>
      <c r="EU95" s="244"/>
      <c r="EV95" s="244"/>
      <c r="EW95" s="244"/>
      <c r="EX95" s="244"/>
      <c r="EY95" s="244"/>
      <c r="EZ95" s="244"/>
      <c r="FA95" s="244"/>
      <c r="FB95" s="244"/>
      <c r="FC95" s="244"/>
      <c r="FD95" s="244"/>
      <c r="FE95" s="244"/>
      <c r="FF95" s="244"/>
      <c r="FG95" s="244"/>
      <c r="FH95" s="244"/>
      <c r="FI95" s="244"/>
      <c r="FJ95" s="244"/>
      <c r="FK95" s="244"/>
      <c r="FL95" s="244"/>
      <c r="FM95" s="244"/>
      <c r="FN95" s="244"/>
      <c r="FO95" s="244"/>
      <c r="FP95" s="244"/>
      <c r="FQ95" s="244"/>
      <c r="FR95" s="244"/>
      <c r="FS95" s="244"/>
      <c r="FT95" s="244"/>
      <c r="FU95" s="244"/>
      <c r="FV95" s="244"/>
      <c r="FW95" s="244"/>
      <c r="FX95" s="244"/>
      <c r="FY95" s="244"/>
      <c r="FZ95" s="244"/>
      <c r="GA95" s="244"/>
      <c r="GB95" s="244"/>
      <c r="GC95" s="244"/>
      <c r="GD95" s="244"/>
      <c r="GE95" s="244"/>
      <c r="GF95" s="244"/>
      <c r="GG95" s="244"/>
      <c r="GH95" s="244"/>
      <c r="GI95" s="244"/>
      <c r="GJ95" s="244"/>
      <c r="GK95" s="244"/>
      <c r="GL95" s="244"/>
      <c r="GM95" s="244"/>
      <c r="GN95" s="244"/>
      <c r="GO95" s="244"/>
      <c r="GP95" s="244"/>
      <c r="GQ95" s="244"/>
      <c r="GR95" s="244"/>
      <c r="GS95" s="244"/>
      <c r="GT95" s="244"/>
      <c r="GU95" s="244"/>
      <c r="GV95" s="244"/>
      <c r="GW95" s="244"/>
      <c r="GX95" s="244"/>
      <c r="GY95" s="244"/>
      <c r="GZ95" s="244"/>
      <c r="HA95" s="244"/>
      <c r="HB95" s="244"/>
      <c r="HC95" s="249"/>
      <c r="HD95" s="249"/>
      <c r="HE95" s="249"/>
      <c r="HF95" s="249"/>
      <c r="HG95" s="249"/>
      <c r="HH95" s="249"/>
      <c r="HI95" s="249"/>
      <c r="HJ95" s="249"/>
      <c r="HK95" s="249"/>
      <c r="HL95" s="249"/>
      <c r="HM95" s="249"/>
      <c r="HN95" s="249"/>
      <c r="HO95" s="249"/>
      <c r="HP95" s="249"/>
      <c r="HQ95" s="249"/>
      <c r="HR95" s="249"/>
      <c r="HS95" s="249"/>
      <c r="HT95" s="249"/>
      <c r="HU95" s="249"/>
      <c r="HV95" s="249"/>
      <c r="HW95" s="249"/>
      <c r="HX95" s="249"/>
      <c r="HY95" s="249"/>
      <c r="HZ95" s="249"/>
      <c r="IA95" s="249"/>
      <c r="IB95" s="249"/>
      <c r="IC95" s="249"/>
    </row>
    <row r="96" s="163" customFormat="1" spans="1:237">
      <c r="A96" s="230"/>
      <c r="B96" s="192" t="s">
        <v>21</v>
      </c>
      <c r="C96" s="193"/>
      <c r="D96" s="193"/>
      <c r="E96" s="194"/>
      <c r="F96" s="186"/>
      <c r="G96" s="186"/>
      <c r="H96" s="186"/>
      <c r="I96" s="245"/>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c r="CY96" s="244"/>
      <c r="CZ96" s="244"/>
      <c r="DA96" s="244"/>
      <c r="DB96" s="244"/>
      <c r="DC96" s="244"/>
      <c r="DD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244"/>
      <c r="EJ96" s="244"/>
      <c r="EK96" s="244"/>
      <c r="EL96" s="244"/>
      <c r="EM96" s="244"/>
      <c r="EN96" s="244"/>
      <c r="EO96" s="244"/>
      <c r="EP96" s="244"/>
      <c r="EQ96" s="244"/>
      <c r="ER96" s="244"/>
      <c r="ES96" s="244"/>
      <c r="ET96" s="244"/>
      <c r="EU96" s="244"/>
      <c r="EV96" s="244"/>
      <c r="EW96" s="244"/>
      <c r="EX96" s="244"/>
      <c r="EY96" s="244"/>
      <c r="EZ96" s="244"/>
      <c r="FA96" s="244"/>
      <c r="FB96" s="244"/>
      <c r="FC96" s="244"/>
      <c r="FD96" s="244"/>
      <c r="FE96" s="244"/>
      <c r="FF96" s="244"/>
      <c r="FG96" s="244"/>
      <c r="FH96" s="244"/>
      <c r="FI96" s="244"/>
      <c r="FJ96" s="244"/>
      <c r="FK96" s="244"/>
      <c r="FL96" s="244"/>
      <c r="FM96" s="244"/>
      <c r="FN96" s="244"/>
      <c r="FO96" s="244"/>
      <c r="FP96" s="244"/>
      <c r="FQ96" s="244"/>
      <c r="FR96" s="244"/>
      <c r="FS96" s="244"/>
      <c r="FT96" s="244"/>
      <c r="FU96" s="244"/>
      <c r="FV96" s="244"/>
      <c r="FW96" s="244"/>
      <c r="FX96" s="244"/>
      <c r="FY96" s="244"/>
      <c r="FZ96" s="244"/>
      <c r="GA96" s="244"/>
      <c r="GB96" s="244"/>
      <c r="GC96" s="244"/>
      <c r="GD96" s="244"/>
      <c r="GE96" s="244"/>
      <c r="GF96" s="244"/>
      <c r="GG96" s="244"/>
      <c r="GH96" s="244"/>
      <c r="GI96" s="244"/>
      <c r="GJ96" s="244"/>
      <c r="GK96" s="244"/>
      <c r="GL96" s="244"/>
      <c r="GM96" s="244"/>
      <c r="GN96" s="244"/>
      <c r="GO96" s="244"/>
      <c r="GP96" s="244"/>
      <c r="GQ96" s="244"/>
      <c r="GR96" s="244"/>
      <c r="GS96" s="244"/>
      <c r="GT96" s="244"/>
      <c r="GU96" s="244"/>
      <c r="GV96" s="244"/>
      <c r="GW96" s="244"/>
      <c r="GX96" s="244"/>
      <c r="GY96" s="244"/>
      <c r="GZ96" s="244"/>
      <c r="HA96" s="244"/>
      <c r="HB96" s="244"/>
      <c r="HC96" s="249"/>
      <c r="HD96" s="249"/>
      <c r="HE96" s="249"/>
      <c r="HF96" s="249"/>
      <c r="HG96" s="249"/>
      <c r="HH96" s="249"/>
      <c r="HI96" s="249"/>
      <c r="HJ96" s="249"/>
      <c r="HK96" s="249"/>
      <c r="HL96" s="249"/>
      <c r="HM96" s="249"/>
      <c r="HN96" s="249"/>
      <c r="HO96" s="249"/>
      <c r="HP96" s="249"/>
      <c r="HQ96" s="249"/>
      <c r="HR96" s="249"/>
      <c r="HS96" s="249"/>
      <c r="HT96" s="249"/>
      <c r="HU96" s="249"/>
      <c r="HV96" s="249"/>
      <c r="HW96" s="249"/>
      <c r="HX96" s="249"/>
      <c r="HY96" s="249"/>
      <c r="HZ96" s="249"/>
      <c r="IA96" s="249"/>
      <c r="IB96" s="249"/>
      <c r="IC96" s="249"/>
    </row>
    <row r="97" s="163" customFormat="1" spans="1:237">
      <c r="A97" s="224">
        <v>6</v>
      </c>
      <c r="B97" s="225" t="s">
        <v>79</v>
      </c>
      <c r="C97" s="226"/>
      <c r="D97" s="226"/>
      <c r="E97" s="227"/>
      <c r="F97" s="181">
        <v>5</v>
      </c>
      <c r="G97" s="181">
        <v>5</v>
      </c>
      <c r="H97" s="181">
        <v>5</v>
      </c>
      <c r="I97" s="245"/>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44"/>
      <c r="EJ97" s="244"/>
      <c r="EK97" s="244"/>
      <c r="EL97" s="244"/>
      <c r="EM97" s="244"/>
      <c r="EN97" s="244"/>
      <c r="EO97" s="244"/>
      <c r="EP97" s="244"/>
      <c r="EQ97" s="244"/>
      <c r="ER97" s="244"/>
      <c r="ES97" s="244"/>
      <c r="ET97" s="244"/>
      <c r="EU97" s="244"/>
      <c r="EV97" s="244"/>
      <c r="EW97" s="244"/>
      <c r="EX97" s="244"/>
      <c r="EY97" s="244"/>
      <c r="EZ97" s="244"/>
      <c r="FA97" s="244"/>
      <c r="FB97" s="244"/>
      <c r="FC97" s="244"/>
      <c r="FD97" s="244"/>
      <c r="FE97" s="244"/>
      <c r="FF97" s="244"/>
      <c r="FG97" s="244"/>
      <c r="FH97" s="244"/>
      <c r="FI97" s="244"/>
      <c r="FJ97" s="244"/>
      <c r="FK97" s="244"/>
      <c r="FL97" s="244"/>
      <c r="FM97" s="244"/>
      <c r="FN97" s="244"/>
      <c r="FO97" s="244"/>
      <c r="FP97" s="244"/>
      <c r="FQ97" s="244"/>
      <c r="FR97" s="244"/>
      <c r="FS97" s="244"/>
      <c r="FT97" s="244"/>
      <c r="FU97" s="244"/>
      <c r="FV97" s="244"/>
      <c r="FW97" s="244"/>
      <c r="FX97" s="244"/>
      <c r="FY97" s="244"/>
      <c r="FZ97" s="244"/>
      <c r="GA97" s="244"/>
      <c r="GB97" s="244"/>
      <c r="GC97" s="244"/>
      <c r="GD97" s="244"/>
      <c r="GE97" s="244"/>
      <c r="GF97" s="244"/>
      <c r="GG97" s="244"/>
      <c r="GH97" s="244"/>
      <c r="GI97" s="244"/>
      <c r="GJ97" s="244"/>
      <c r="GK97" s="244"/>
      <c r="GL97" s="244"/>
      <c r="GM97" s="244"/>
      <c r="GN97" s="244"/>
      <c r="GO97" s="244"/>
      <c r="GP97" s="244"/>
      <c r="GQ97" s="244"/>
      <c r="GR97" s="244"/>
      <c r="GS97" s="244"/>
      <c r="GT97" s="244"/>
      <c r="GU97" s="244"/>
      <c r="GV97" s="244"/>
      <c r="GW97" s="244"/>
      <c r="GX97" s="244"/>
      <c r="GY97" s="244"/>
      <c r="GZ97" s="244"/>
      <c r="HA97" s="244"/>
      <c r="HB97" s="244"/>
      <c r="HC97" s="249"/>
      <c r="HD97" s="249"/>
      <c r="HE97" s="249"/>
      <c r="HF97" s="249"/>
      <c r="HG97" s="249"/>
      <c r="HH97" s="249"/>
      <c r="HI97" s="249"/>
      <c r="HJ97" s="249"/>
      <c r="HK97" s="249"/>
      <c r="HL97" s="249"/>
      <c r="HM97" s="249"/>
      <c r="HN97" s="249"/>
      <c r="HO97" s="249"/>
      <c r="HP97" s="249"/>
      <c r="HQ97" s="249"/>
      <c r="HR97" s="249"/>
      <c r="HS97" s="249"/>
      <c r="HT97" s="249"/>
      <c r="HU97" s="249"/>
      <c r="HV97" s="249"/>
      <c r="HW97" s="249"/>
      <c r="HX97" s="249"/>
      <c r="HY97" s="249"/>
      <c r="HZ97" s="249"/>
      <c r="IA97" s="249"/>
      <c r="IB97" s="249"/>
      <c r="IC97" s="249"/>
    </row>
    <row r="98" s="163" customFormat="1" spans="1:237">
      <c r="A98" s="224">
        <v>7</v>
      </c>
      <c r="B98" s="225" t="s">
        <v>80</v>
      </c>
      <c r="C98" s="226"/>
      <c r="D98" s="226"/>
      <c r="E98" s="227"/>
      <c r="F98" s="186">
        <v>82</v>
      </c>
      <c r="G98" s="186">
        <v>82</v>
      </c>
      <c r="H98" s="186">
        <v>82</v>
      </c>
      <c r="I98" s="216"/>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4"/>
      <c r="FG98" s="244"/>
      <c r="FH98" s="244"/>
      <c r="FI98" s="244"/>
      <c r="FJ98" s="244"/>
      <c r="FK98" s="244"/>
      <c r="FL98" s="244"/>
      <c r="FM98" s="244"/>
      <c r="FN98" s="244"/>
      <c r="FO98" s="244"/>
      <c r="FP98" s="244"/>
      <c r="FQ98" s="244"/>
      <c r="FR98" s="244"/>
      <c r="FS98" s="244"/>
      <c r="FT98" s="244"/>
      <c r="FU98" s="244"/>
      <c r="FV98" s="244"/>
      <c r="FW98" s="244"/>
      <c r="FX98" s="244"/>
      <c r="FY98" s="244"/>
      <c r="FZ98" s="244"/>
      <c r="GA98" s="244"/>
      <c r="GB98" s="244"/>
      <c r="GC98" s="244"/>
      <c r="GD98" s="244"/>
      <c r="GE98" s="244"/>
      <c r="GF98" s="244"/>
      <c r="GG98" s="244"/>
      <c r="GH98" s="244"/>
      <c r="GI98" s="244"/>
      <c r="GJ98" s="244"/>
      <c r="GK98" s="244"/>
      <c r="GL98" s="244"/>
      <c r="GM98" s="244"/>
      <c r="GN98" s="244"/>
      <c r="GO98" s="244"/>
      <c r="GP98" s="244"/>
      <c r="GQ98" s="244"/>
      <c r="GR98" s="244"/>
      <c r="GS98" s="244"/>
      <c r="GT98" s="244"/>
      <c r="GU98" s="244"/>
      <c r="GV98" s="244"/>
      <c r="GW98" s="244"/>
      <c r="GX98" s="244"/>
      <c r="GY98" s="244"/>
      <c r="GZ98" s="244"/>
      <c r="HA98" s="244"/>
      <c r="HB98" s="244"/>
      <c r="HC98" s="249"/>
      <c r="HD98" s="249"/>
      <c r="HE98" s="249"/>
      <c r="HF98" s="249"/>
      <c r="HG98" s="249"/>
      <c r="HH98" s="249"/>
      <c r="HI98" s="249"/>
      <c r="HJ98" s="249"/>
      <c r="HK98" s="249"/>
      <c r="HL98" s="249"/>
      <c r="HM98" s="249"/>
      <c r="HN98" s="249"/>
      <c r="HO98" s="249"/>
      <c r="HP98" s="249"/>
      <c r="HQ98" s="249"/>
      <c r="HR98" s="249"/>
      <c r="HS98" s="249"/>
      <c r="HT98" s="249"/>
      <c r="HU98" s="249"/>
      <c r="HV98" s="249"/>
      <c r="HW98" s="249"/>
      <c r="HX98" s="249"/>
      <c r="HY98" s="249"/>
      <c r="HZ98" s="249"/>
      <c r="IA98" s="249"/>
      <c r="IB98" s="249"/>
      <c r="IC98" s="249"/>
    </row>
    <row r="99" s="163" customFormat="1" spans="1:237">
      <c r="A99" s="230"/>
      <c r="B99" s="192" t="s">
        <v>21</v>
      </c>
      <c r="C99" s="193"/>
      <c r="D99" s="193"/>
      <c r="E99" s="194"/>
      <c r="F99" s="186">
        <v>82</v>
      </c>
      <c r="G99" s="186">
        <v>82</v>
      </c>
      <c r="H99" s="186">
        <v>82</v>
      </c>
      <c r="I99" s="216"/>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c r="CY99" s="244"/>
      <c r="CZ99" s="244"/>
      <c r="DA99" s="244"/>
      <c r="DB99" s="244"/>
      <c r="DC99" s="244"/>
      <c r="DD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44"/>
      <c r="EJ99" s="244"/>
      <c r="EK99" s="244"/>
      <c r="EL99" s="244"/>
      <c r="EM99" s="244"/>
      <c r="EN99" s="244"/>
      <c r="EO99" s="244"/>
      <c r="EP99" s="244"/>
      <c r="EQ99" s="244"/>
      <c r="ER99" s="244"/>
      <c r="ES99" s="244"/>
      <c r="ET99" s="244"/>
      <c r="EU99" s="244"/>
      <c r="EV99" s="244"/>
      <c r="EW99" s="244"/>
      <c r="EX99" s="244"/>
      <c r="EY99" s="244"/>
      <c r="EZ99" s="244"/>
      <c r="FA99" s="244"/>
      <c r="FB99" s="244"/>
      <c r="FC99" s="244"/>
      <c r="FD99" s="244"/>
      <c r="FE99" s="244"/>
      <c r="FF99" s="244"/>
      <c r="FG99" s="244"/>
      <c r="FH99" s="244"/>
      <c r="FI99" s="244"/>
      <c r="FJ99" s="244"/>
      <c r="FK99" s="244"/>
      <c r="FL99" s="244"/>
      <c r="FM99" s="244"/>
      <c r="FN99" s="244"/>
      <c r="FO99" s="244"/>
      <c r="FP99" s="244"/>
      <c r="FQ99" s="244"/>
      <c r="FR99" s="244"/>
      <c r="FS99" s="244"/>
      <c r="FT99" s="244"/>
      <c r="FU99" s="244"/>
      <c r="FV99" s="244"/>
      <c r="FW99" s="244"/>
      <c r="FX99" s="244"/>
      <c r="FY99" s="244"/>
      <c r="FZ99" s="244"/>
      <c r="GA99" s="244"/>
      <c r="GB99" s="244"/>
      <c r="GC99" s="244"/>
      <c r="GD99" s="244"/>
      <c r="GE99" s="244"/>
      <c r="GF99" s="244"/>
      <c r="GG99" s="244"/>
      <c r="GH99" s="244"/>
      <c r="GI99" s="244"/>
      <c r="GJ99" s="244"/>
      <c r="GK99" s="244"/>
      <c r="GL99" s="244"/>
      <c r="GM99" s="244"/>
      <c r="GN99" s="244"/>
      <c r="GO99" s="244"/>
      <c r="GP99" s="244"/>
      <c r="GQ99" s="244"/>
      <c r="GR99" s="244"/>
      <c r="GS99" s="244"/>
      <c r="GT99" s="244"/>
      <c r="GU99" s="244"/>
      <c r="GV99" s="244"/>
      <c r="GW99" s="244"/>
      <c r="GX99" s="244"/>
      <c r="GY99" s="244"/>
      <c r="GZ99" s="244"/>
      <c r="HA99" s="244"/>
      <c r="HB99" s="244"/>
      <c r="HC99" s="249"/>
      <c r="HD99" s="249"/>
      <c r="HE99" s="249"/>
      <c r="HF99" s="249"/>
      <c r="HG99" s="249"/>
      <c r="HH99" s="249"/>
      <c r="HI99" s="249"/>
      <c r="HJ99" s="249"/>
      <c r="HK99" s="249"/>
      <c r="HL99" s="249"/>
      <c r="HM99" s="249"/>
      <c r="HN99" s="249"/>
      <c r="HO99" s="249"/>
      <c r="HP99" s="249"/>
      <c r="HQ99" s="249"/>
      <c r="HR99" s="249"/>
      <c r="HS99" s="249"/>
      <c r="HT99" s="249"/>
      <c r="HU99" s="249"/>
      <c r="HV99" s="249"/>
      <c r="HW99" s="249"/>
      <c r="HX99" s="249"/>
      <c r="HY99" s="249"/>
      <c r="HZ99" s="249"/>
      <c r="IA99" s="249"/>
      <c r="IB99" s="249"/>
      <c r="IC99" s="249"/>
    </row>
    <row r="100" s="163" customFormat="1" spans="1:237">
      <c r="A100" s="224">
        <v>8</v>
      </c>
      <c r="B100" s="225" t="s">
        <v>81</v>
      </c>
      <c r="C100" s="226"/>
      <c r="D100" s="226"/>
      <c r="E100" s="227"/>
      <c r="F100" s="186">
        <v>100</v>
      </c>
      <c r="G100" s="186">
        <v>100</v>
      </c>
      <c r="H100" s="186">
        <v>100</v>
      </c>
      <c r="I100" s="245"/>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44"/>
      <c r="EJ100" s="244"/>
      <c r="EK100" s="244"/>
      <c r="EL100" s="244"/>
      <c r="EM100" s="244"/>
      <c r="EN100" s="244"/>
      <c r="EO100" s="244"/>
      <c r="EP100" s="244"/>
      <c r="EQ100" s="244"/>
      <c r="ER100" s="244"/>
      <c r="ES100" s="244"/>
      <c r="ET100" s="244"/>
      <c r="EU100" s="244"/>
      <c r="EV100" s="244"/>
      <c r="EW100" s="244"/>
      <c r="EX100" s="244"/>
      <c r="EY100" s="244"/>
      <c r="EZ100" s="244"/>
      <c r="FA100" s="244"/>
      <c r="FB100" s="244"/>
      <c r="FC100" s="244"/>
      <c r="FD100" s="244"/>
      <c r="FE100" s="244"/>
      <c r="FF100" s="244"/>
      <c r="FG100" s="244"/>
      <c r="FH100" s="244"/>
      <c r="FI100" s="244"/>
      <c r="FJ100" s="244"/>
      <c r="FK100" s="244"/>
      <c r="FL100" s="244"/>
      <c r="FM100" s="244"/>
      <c r="FN100" s="244"/>
      <c r="FO100" s="244"/>
      <c r="FP100" s="244"/>
      <c r="FQ100" s="244"/>
      <c r="FR100" s="244"/>
      <c r="FS100" s="244"/>
      <c r="FT100" s="244"/>
      <c r="FU100" s="244"/>
      <c r="FV100" s="244"/>
      <c r="FW100" s="244"/>
      <c r="FX100" s="244"/>
      <c r="FY100" s="244"/>
      <c r="FZ100" s="244"/>
      <c r="GA100" s="244"/>
      <c r="GB100" s="244"/>
      <c r="GC100" s="244"/>
      <c r="GD100" s="244"/>
      <c r="GE100" s="244"/>
      <c r="GF100" s="244"/>
      <c r="GG100" s="244"/>
      <c r="GH100" s="244"/>
      <c r="GI100" s="244"/>
      <c r="GJ100" s="244"/>
      <c r="GK100" s="244"/>
      <c r="GL100" s="244"/>
      <c r="GM100" s="244"/>
      <c r="GN100" s="244"/>
      <c r="GO100" s="244"/>
      <c r="GP100" s="244"/>
      <c r="GQ100" s="244"/>
      <c r="GR100" s="244"/>
      <c r="GS100" s="244"/>
      <c r="GT100" s="244"/>
      <c r="GU100" s="244"/>
      <c r="GV100" s="244"/>
      <c r="GW100" s="244"/>
      <c r="GX100" s="244"/>
      <c r="GY100" s="244"/>
      <c r="GZ100" s="244"/>
      <c r="HA100" s="244"/>
      <c r="HB100" s="244"/>
      <c r="HC100" s="249"/>
      <c r="HD100" s="249"/>
      <c r="HE100" s="249"/>
      <c r="HF100" s="249"/>
      <c r="HG100" s="249"/>
      <c r="HH100" s="249"/>
      <c r="HI100" s="249"/>
      <c r="HJ100" s="249"/>
      <c r="HK100" s="249"/>
      <c r="HL100" s="249"/>
      <c r="HM100" s="249"/>
      <c r="HN100" s="249"/>
      <c r="HO100" s="249"/>
      <c r="HP100" s="249"/>
      <c r="HQ100" s="249"/>
      <c r="HR100" s="249"/>
      <c r="HS100" s="249"/>
      <c r="HT100" s="249"/>
      <c r="HU100" s="249"/>
      <c r="HV100" s="249"/>
      <c r="HW100" s="249"/>
      <c r="HX100" s="249"/>
      <c r="HY100" s="249"/>
      <c r="HZ100" s="249"/>
      <c r="IA100" s="249"/>
      <c r="IB100" s="249"/>
      <c r="IC100" s="249"/>
    </row>
    <row r="101" s="163" customFormat="1" spans="1:237">
      <c r="A101" s="230"/>
      <c r="B101" s="192" t="s">
        <v>21</v>
      </c>
      <c r="C101" s="193"/>
      <c r="D101" s="193"/>
      <c r="E101" s="194"/>
      <c r="F101" s="186">
        <v>100</v>
      </c>
      <c r="G101" s="186">
        <v>100</v>
      </c>
      <c r="H101" s="186">
        <v>100</v>
      </c>
      <c r="I101" s="245"/>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S101" s="244"/>
      <c r="CT101" s="244"/>
      <c r="CU101" s="244"/>
      <c r="CV101" s="244"/>
      <c r="CW101" s="244"/>
      <c r="CX101" s="244"/>
      <c r="CY101" s="244"/>
      <c r="CZ101" s="244"/>
      <c r="DA101" s="244"/>
      <c r="DB101" s="244"/>
      <c r="DC101" s="244"/>
      <c r="DD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4"/>
      <c r="ED101" s="244"/>
      <c r="EE101" s="244"/>
      <c r="EF101" s="244"/>
      <c r="EG101" s="244"/>
      <c r="EH101" s="244"/>
      <c r="EI101" s="244"/>
      <c r="EJ101" s="244"/>
      <c r="EK101" s="244"/>
      <c r="EL101" s="244"/>
      <c r="EM101" s="244"/>
      <c r="EN101" s="244"/>
      <c r="EO101" s="244"/>
      <c r="EP101" s="244"/>
      <c r="EQ101" s="244"/>
      <c r="ER101" s="244"/>
      <c r="ES101" s="244"/>
      <c r="ET101" s="244"/>
      <c r="EU101" s="244"/>
      <c r="EV101" s="244"/>
      <c r="EW101" s="244"/>
      <c r="EX101" s="244"/>
      <c r="EY101" s="244"/>
      <c r="EZ101" s="244"/>
      <c r="FA101" s="244"/>
      <c r="FB101" s="244"/>
      <c r="FC101" s="244"/>
      <c r="FD101" s="244"/>
      <c r="FE101" s="244"/>
      <c r="FF101" s="244"/>
      <c r="FG101" s="244"/>
      <c r="FH101" s="244"/>
      <c r="FI101" s="244"/>
      <c r="FJ101" s="244"/>
      <c r="FK101" s="244"/>
      <c r="FL101" s="244"/>
      <c r="FM101" s="244"/>
      <c r="FN101" s="244"/>
      <c r="FO101" s="244"/>
      <c r="FP101" s="244"/>
      <c r="FQ101" s="244"/>
      <c r="FR101" s="244"/>
      <c r="FS101" s="244"/>
      <c r="FT101" s="244"/>
      <c r="FU101" s="244"/>
      <c r="FV101" s="244"/>
      <c r="FW101" s="244"/>
      <c r="FX101" s="244"/>
      <c r="FY101" s="244"/>
      <c r="FZ101" s="244"/>
      <c r="GA101" s="244"/>
      <c r="GB101" s="244"/>
      <c r="GC101" s="244"/>
      <c r="GD101" s="244"/>
      <c r="GE101" s="244"/>
      <c r="GF101" s="244"/>
      <c r="GG101" s="244"/>
      <c r="GH101" s="244"/>
      <c r="GI101" s="244"/>
      <c r="GJ101" s="244"/>
      <c r="GK101" s="244"/>
      <c r="GL101" s="244"/>
      <c r="GM101" s="244"/>
      <c r="GN101" s="244"/>
      <c r="GO101" s="244"/>
      <c r="GP101" s="244"/>
      <c r="GQ101" s="244"/>
      <c r="GR101" s="244"/>
      <c r="GS101" s="244"/>
      <c r="GT101" s="244"/>
      <c r="GU101" s="244"/>
      <c r="GV101" s="244"/>
      <c r="GW101" s="244"/>
      <c r="GX101" s="244"/>
      <c r="GY101" s="244"/>
      <c r="GZ101" s="244"/>
      <c r="HA101" s="244"/>
      <c r="HB101" s="244"/>
      <c r="HC101" s="249"/>
      <c r="HD101" s="249"/>
      <c r="HE101" s="249"/>
      <c r="HF101" s="249"/>
      <c r="HG101" s="249"/>
      <c r="HH101" s="249"/>
      <c r="HI101" s="249"/>
      <c r="HJ101" s="249"/>
      <c r="HK101" s="249"/>
      <c r="HL101" s="249"/>
      <c r="HM101" s="249"/>
      <c r="HN101" s="249"/>
      <c r="HO101" s="249"/>
      <c r="HP101" s="249"/>
      <c r="HQ101" s="249"/>
      <c r="HR101" s="249"/>
      <c r="HS101" s="249"/>
      <c r="HT101" s="249"/>
      <c r="HU101" s="249"/>
      <c r="HV101" s="249"/>
      <c r="HW101" s="249"/>
      <c r="HX101" s="249"/>
      <c r="HY101" s="249"/>
      <c r="HZ101" s="249"/>
      <c r="IA101" s="249"/>
      <c r="IB101" s="249"/>
      <c r="IC101" s="249"/>
    </row>
    <row r="102" s="163" customFormat="1" spans="1:237">
      <c r="A102" s="224">
        <v>9</v>
      </c>
      <c r="B102" s="225" t="s">
        <v>82</v>
      </c>
      <c r="C102" s="226"/>
      <c r="D102" s="226"/>
      <c r="E102" s="227"/>
      <c r="F102" s="186"/>
      <c r="G102" s="186"/>
      <c r="H102" s="186"/>
      <c r="I102" s="245"/>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44"/>
      <c r="EJ102" s="244"/>
      <c r="EK102" s="244"/>
      <c r="EL102" s="244"/>
      <c r="EM102" s="244"/>
      <c r="EN102" s="244"/>
      <c r="EO102" s="244"/>
      <c r="EP102" s="244"/>
      <c r="EQ102" s="244"/>
      <c r="ER102" s="244"/>
      <c r="ES102" s="244"/>
      <c r="ET102" s="244"/>
      <c r="EU102" s="244"/>
      <c r="EV102" s="244"/>
      <c r="EW102" s="244"/>
      <c r="EX102" s="244"/>
      <c r="EY102" s="244"/>
      <c r="EZ102" s="244"/>
      <c r="FA102" s="244"/>
      <c r="FB102" s="244"/>
      <c r="FC102" s="244"/>
      <c r="FD102" s="244"/>
      <c r="FE102" s="244"/>
      <c r="FF102" s="244"/>
      <c r="FG102" s="244"/>
      <c r="FH102" s="244"/>
      <c r="FI102" s="244"/>
      <c r="FJ102" s="244"/>
      <c r="FK102" s="244"/>
      <c r="FL102" s="244"/>
      <c r="FM102" s="244"/>
      <c r="FN102" s="244"/>
      <c r="FO102" s="244"/>
      <c r="FP102" s="244"/>
      <c r="FQ102" s="244"/>
      <c r="FR102" s="244"/>
      <c r="FS102" s="244"/>
      <c r="FT102" s="244"/>
      <c r="FU102" s="244"/>
      <c r="FV102" s="244"/>
      <c r="FW102" s="244"/>
      <c r="FX102" s="244"/>
      <c r="FY102" s="244"/>
      <c r="FZ102" s="244"/>
      <c r="GA102" s="244"/>
      <c r="GB102" s="244"/>
      <c r="GC102" s="244"/>
      <c r="GD102" s="244"/>
      <c r="GE102" s="244"/>
      <c r="GF102" s="244"/>
      <c r="GG102" s="244"/>
      <c r="GH102" s="244"/>
      <c r="GI102" s="244"/>
      <c r="GJ102" s="244"/>
      <c r="GK102" s="244"/>
      <c r="GL102" s="244"/>
      <c r="GM102" s="244"/>
      <c r="GN102" s="244"/>
      <c r="GO102" s="244"/>
      <c r="GP102" s="244"/>
      <c r="GQ102" s="244"/>
      <c r="GR102" s="244"/>
      <c r="GS102" s="244"/>
      <c r="GT102" s="244"/>
      <c r="GU102" s="244"/>
      <c r="GV102" s="244"/>
      <c r="GW102" s="244"/>
      <c r="GX102" s="244"/>
      <c r="GY102" s="244"/>
      <c r="GZ102" s="244"/>
      <c r="HA102" s="244"/>
      <c r="HB102" s="244"/>
      <c r="HC102" s="249"/>
      <c r="HD102" s="249"/>
      <c r="HE102" s="249"/>
      <c r="HF102" s="249"/>
      <c r="HG102" s="249"/>
      <c r="HH102" s="249"/>
      <c r="HI102" s="249"/>
      <c r="HJ102" s="249"/>
      <c r="HK102" s="249"/>
      <c r="HL102" s="249"/>
      <c r="HM102" s="249"/>
      <c r="HN102" s="249"/>
      <c r="HO102" s="249"/>
      <c r="HP102" s="249"/>
      <c r="HQ102" s="249"/>
      <c r="HR102" s="249"/>
      <c r="HS102" s="249"/>
      <c r="HT102" s="249"/>
      <c r="HU102" s="249"/>
      <c r="HV102" s="249"/>
      <c r="HW102" s="249"/>
      <c r="HX102" s="249"/>
      <c r="HY102" s="249"/>
      <c r="HZ102" s="249"/>
      <c r="IA102" s="249"/>
      <c r="IB102" s="249"/>
      <c r="IC102" s="249"/>
    </row>
    <row r="103" s="163" customFormat="1" spans="1:237">
      <c r="A103" s="230"/>
      <c r="B103" s="192" t="s">
        <v>21</v>
      </c>
      <c r="C103" s="193"/>
      <c r="D103" s="193"/>
      <c r="E103" s="194"/>
      <c r="F103" s="186"/>
      <c r="G103" s="186"/>
      <c r="H103" s="186"/>
      <c r="I103" s="245"/>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c r="CY103" s="244"/>
      <c r="CZ103" s="244"/>
      <c r="DA103" s="244"/>
      <c r="DB103" s="244"/>
      <c r="DC103" s="244"/>
      <c r="DD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s="244"/>
      <c r="ED103" s="244"/>
      <c r="EE103" s="244"/>
      <c r="EF103" s="244"/>
      <c r="EG103" s="244"/>
      <c r="EH103" s="244"/>
      <c r="EI103" s="244"/>
      <c r="EJ103" s="244"/>
      <c r="EK103" s="244"/>
      <c r="EL103" s="244"/>
      <c r="EM103" s="244"/>
      <c r="EN103" s="244"/>
      <c r="EO103" s="244"/>
      <c r="EP103" s="244"/>
      <c r="EQ103" s="244"/>
      <c r="ER103" s="244"/>
      <c r="ES103" s="244"/>
      <c r="ET103" s="244"/>
      <c r="EU103" s="244"/>
      <c r="EV103" s="244"/>
      <c r="EW103" s="244"/>
      <c r="EX103" s="244"/>
      <c r="EY103" s="244"/>
      <c r="EZ103" s="244"/>
      <c r="FA103" s="244"/>
      <c r="FB103" s="244"/>
      <c r="FC103" s="244"/>
      <c r="FD103" s="244"/>
      <c r="FE103" s="244"/>
      <c r="FF103" s="244"/>
      <c r="FG103" s="244"/>
      <c r="FH103" s="244"/>
      <c r="FI103" s="244"/>
      <c r="FJ103" s="244"/>
      <c r="FK103" s="244"/>
      <c r="FL103" s="244"/>
      <c r="FM103" s="244"/>
      <c r="FN103" s="244"/>
      <c r="FO103" s="244"/>
      <c r="FP103" s="244"/>
      <c r="FQ103" s="244"/>
      <c r="FR103" s="244"/>
      <c r="FS103" s="244"/>
      <c r="FT103" s="244"/>
      <c r="FU103" s="244"/>
      <c r="FV103" s="244"/>
      <c r="FW103" s="244"/>
      <c r="FX103" s="244"/>
      <c r="FY103" s="244"/>
      <c r="FZ103" s="244"/>
      <c r="GA103" s="244"/>
      <c r="GB103" s="244"/>
      <c r="GC103" s="244"/>
      <c r="GD103" s="244"/>
      <c r="GE103" s="244"/>
      <c r="GF103" s="244"/>
      <c r="GG103" s="244"/>
      <c r="GH103" s="244"/>
      <c r="GI103" s="244"/>
      <c r="GJ103" s="244"/>
      <c r="GK103" s="244"/>
      <c r="GL103" s="244"/>
      <c r="GM103" s="244"/>
      <c r="GN103" s="244"/>
      <c r="GO103" s="244"/>
      <c r="GP103" s="244"/>
      <c r="GQ103" s="244"/>
      <c r="GR103" s="244"/>
      <c r="GS103" s="244"/>
      <c r="GT103" s="244"/>
      <c r="GU103" s="244"/>
      <c r="GV103" s="244"/>
      <c r="GW103" s="244"/>
      <c r="GX103" s="244"/>
      <c r="GY103" s="244"/>
      <c r="GZ103" s="244"/>
      <c r="HA103" s="244"/>
      <c r="HB103" s="244"/>
      <c r="HC103" s="249"/>
      <c r="HD103" s="249"/>
      <c r="HE103" s="249"/>
      <c r="HF103" s="249"/>
      <c r="HG103" s="249"/>
      <c r="HH103" s="249"/>
      <c r="HI103" s="249"/>
      <c r="HJ103" s="249"/>
      <c r="HK103" s="249"/>
      <c r="HL103" s="249"/>
      <c r="HM103" s="249"/>
      <c r="HN103" s="249"/>
      <c r="HO103" s="249"/>
      <c r="HP103" s="249"/>
      <c r="HQ103" s="249"/>
      <c r="HR103" s="249"/>
      <c r="HS103" s="249"/>
      <c r="HT103" s="249"/>
      <c r="HU103" s="249"/>
      <c r="HV103" s="249"/>
      <c r="HW103" s="249"/>
      <c r="HX103" s="249"/>
      <c r="HY103" s="249"/>
      <c r="HZ103" s="249"/>
      <c r="IA103" s="249"/>
      <c r="IB103" s="249"/>
      <c r="IC103" s="249"/>
    </row>
    <row r="104" s="163" customFormat="1" spans="1:237">
      <c r="A104" s="231">
        <v>10</v>
      </c>
      <c r="B104" s="232" t="s">
        <v>83</v>
      </c>
      <c r="C104" s="233"/>
      <c r="D104" s="233"/>
      <c r="E104" s="234"/>
      <c r="F104" s="186"/>
      <c r="G104" s="186"/>
      <c r="H104" s="186"/>
      <c r="I104" s="216"/>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s="244"/>
      <c r="ED104" s="244"/>
      <c r="EE104" s="244"/>
      <c r="EF104" s="244"/>
      <c r="EG104" s="244"/>
      <c r="EH104" s="244"/>
      <c r="EI104" s="244"/>
      <c r="EJ104" s="244"/>
      <c r="EK104" s="244"/>
      <c r="EL104" s="244"/>
      <c r="EM104" s="244"/>
      <c r="EN104" s="244"/>
      <c r="EO104" s="244"/>
      <c r="EP104" s="244"/>
      <c r="EQ104" s="244"/>
      <c r="ER104" s="244"/>
      <c r="ES104" s="244"/>
      <c r="ET104" s="244"/>
      <c r="EU104" s="244"/>
      <c r="EV104" s="244"/>
      <c r="EW104" s="244"/>
      <c r="EX104" s="244"/>
      <c r="EY104" s="244"/>
      <c r="EZ104" s="244"/>
      <c r="FA104" s="244"/>
      <c r="FB104" s="244"/>
      <c r="FC104" s="244"/>
      <c r="FD104" s="244"/>
      <c r="FE104" s="244"/>
      <c r="FF104" s="244"/>
      <c r="FG104" s="244"/>
      <c r="FH104" s="244"/>
      <c r="FI104" s="244"/>
      <c r="FJ104" s="244"/>
      <c r="FK104" s="244"/>
      <c r="FL104" s="244"/>
      <c r="FM104" s="244"/>
      <c r="FN104" s="244"/>
      <c r="FO104" s="244"/>
      <c r="FP104" s="244"/>
      <c r="FQ104" s="244"/>
      <c r="FR104" s="244"/>
      <c r="FS104" s="244"/>
      <c r="FT104" s="244"/>
      <c r="FU104" s="244"/>
      <c r="FV104" s="244"/>
      <c r="FW104" s="244"/>
      <c r="FX104" s="244"/>
      <c r="FY104" s="244"/>
      <c r="FZ104" s="244"/>
      <c r="GA104" s="244"/>
      <c r="GB104" s="244"/>
      <c r="GC104" s="244"/>
      <c r="GD104" s="244"/>
      <c r="GE104" s="244"/>
      <c r="GF104" s="244"/>
      <c r="GG104" s="244"/>
      <c r="GH104" s="244"/>
      <c r="GI104" s="244"/>
      <c r="GJ104" s="244"/>
      <c r="GK104" s="244"/>
      <c r="GL104" s="244"/>
      <c r="GM104" s="244"/>
      <c r="GN104" s="244"/>
      <c r="GO104" s="244"/>
      <c r="GP104" s="244"/>
      <c r="GQ104" s="244"/>
      <c r="GR104" s="244"/>
      <c r="GS104" s="244"/>
      <c r="GT104" s="244"/>
      <c r="GU104" s="244"/>
      <c r="GV104" s="244"/>
      <c r="GW104" s="244"/>
      <c r="GX104" s="244"/>
      <c r="GY104" s="244"/>
      <c r="GZ104" s="244"/>
      <c r="HA104" s="244"/>
      <c r="HB104" s="244"/>
      <c r="HC104" s="249"/>
      <c r="HD104" s="249"/>
      <c r="HE104" s="249"/>
      <c r="HF104" s="249"/>
      <c r="HG104" s="249"/>
      <c r="HH104" s="249"/>
      <c r="HI104" s="249"/>
      <c r="HJ104" s="249"/>
      <c r="HK104" s="249"/>
      <c r="HL104" s="249"/>
      <c r="HM104" s="249"/>
      <c r="HN104" s="249"/>
      <c r="HO104" s="249"/>
      <c r="HP104" s="249"/>
      <c r="HQ104" s="249"/>
      <c r="HR104" s="249"/>
      <c r="HS104" s="249"/>
      <c r="HT104" s="249"/>
      <c r="HU104" s="249"/>
      <c r="HV104" s="249"/>
      <c r="HW104" s="249"/>
      <c r="HX104" s="249"/>
      <c r="HY104" s="249"/>
      <c r="HZ104" s="249"/>
      <c r="IA104" s="249"/>
      <c r="IB104" s="249"/>
      <c r="IC104" s="249"/>
    </row>
    <row r="105" s="163" customFormat="1" spans="1:237">
      <c r="A105" s="231"/>
      <c r="B105" s="192" t="s">
        <v>21</v>
      </c>
      <c r="C105" s="193"/>
      <c r="D105" s="193"/>
      <c r="E105" s="194"/>
      <c r="F105" s="186"/>
      <c r="G105" s="186"/>
      <c r="H105" s="186"/>
      <c r="I105" s="245"/>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44"/>
      <c r="EB105" s="244"/>
      <c r="EC105" s="244"/>
      <c r="ED105" s="244"/>
      <c r="EE105" s="244"/>
      <c r="EF105" s="244"/>
      <c r="EG105" s="244"/>
      <c r="EH105" s="244"/>
      <c r="EI105" s="244"/>
      <c r="EJ105" s="244"/>
      <c r="EK105" s="244"/>
      <c r="EL105" s="244"/>
      <c r="EM105" s="244"/>
      <c r="EN105" s="244"/>
      <c r="EO105" s="244"/>
      <c r="EP105" s="244"/>
      <c r="EQ105" s="244"/>
      <c r="ER105" s="244"/>
      <c r="ES105" s="244"/>
      <c r="ET105" s="244"/>
      <c r="EU105" s="244"/>
      <c r="EV105" s="244"/>
      <c r="EW105" s="244"/>
      <c r="EX105" s="244"/>
      <c r="EY105" s="244"/>
      <c r="EZ105" s="244"/>
      <c r="FA105" s="244"/>
      <c r="FB105" s="244"/>
      <c r="FC105" s="244"/>
      <c r="FD105" s="244"/>
      <c r="FE105" s="244"/>
      <c r="FF105" s="244"/>
      <c r="FG105" s="244"/>
      <c r="FH105" s="244"/>
      <c r="FI105" s="244"/>
      <c r="FJ105" s="244"/>
      <c r="FK105" s="244"/>
      <c r="FL105" s="244"/>
      <c r="FM105" s="244"/>
      <c r="FN105" s="244"/>
      <c r="FO105" s="244"/>
      <c r="FP105" s="244"/>
      <c r="FQ105" s="244"/>
      <c r="FR105" s="244"/>
      <c r="FS105" s="244"/>
      <c r="FT105" s="244"/>
      <c r="FU105" s="244"/>
      <c r="FV105" s="244"/>
      <c r="FW105" s="244"/>
      <c r="FX105" s="244"/>
      <c r="FY105" s="244"/>
      <c r="FZ105" s="244"/>
      <c r="GA105" s="244"/>
      <c r="GB105" s="244"/>
      <c r="GC105" s="244"/>
      <c r="GD105" s="244"/>
      <c r="GE105" s="244"/>
      <c r="GF105" s="244"/>
      <c r="GG105" s="244"/>
      <c r="GH105" s="244"/>
      <c r="GI105" s="244"/>
      <c r="GJ105" s="244"/>
      <c r="GK105" s="244"/>
      <c r="GL105" s="244"/>
      <c r="GM105" s="244"/>
      <c r="GN105" s="244"/>
      <c r="GO105" s="244"/>
      <c r="GP105" s="244"/>
      <c r="GQ105" s="244"/>
      <c r="GR105" s="244"/>
      <c r="GS105" s="244"/>
      <c r="GT105" s="244"/>
      <c r="GU105" s="244"/>
      <c r="GV105" s="244"/>
      <c r="GW105" s="244"/>
      <c r="GX105" s="244"/>
      <c r="GY105" s="244"/>
      <c r="GZ105" s="244"/>
      <c r="HA105" s="244"/>
      <c r="HB105" s="244"/>
      <c r="HC105" s="249"/>
      <c r="HD105" s="249"/>
      <c r="HE105" s="249"/>
      <c r="HF105" s="249"/>
      <c r="HG105" s="249"/>
      <c r="HH105" s="249"/>
      <c r="HI105" s="249"/>
      <c r="HJ105" s="249"/>
      <c r="HK105" s="249"/>
      <c r="HL105" s="249"/>
      <c r="HM105" s="249"/>
      <c r="HN105" s="249"/>
      <c r="HO105" s="249"/>
      <c r="HP105" s="249"/>
      <c r="HQ105" s="249"/>
      <c r="HR105" s="249"/>
      <c r="HS105" s="249"/>
      <c r="HT105" s="249"/>
      <c r="HU105" s="249"/>
      <c r="HV105" s="249"/>
      <c r="HW105" s="249"/>
      <c r="HX105" s="249"/>
      <c r="HY105" s="249"/>
      <c r="HZ105" s="249"/>
      <c r="IA105" s="249"/>
      <c r="IB105" s="249"/>
      <c r="IC105" s="249"/>
    </row>
    <row r="106" s="168" customFormat="1" spans="1:237">
      <c r="A106" s="219" t="s">
        <v>84</v>
      </c>
      <c r="B106" s="220"/>
      <c r="C106" s="220"/>
      <c r="D106" s="220"/>
      <c r="E106" s="221"/>
      <c r="F106" s="229">
        <v>940</v>
      </c>
      <c r="G106" s="229">
        <v>940</v>
      </c>
      <c r="H106" s="229">
        <v>940</v>
      </c>
      <c r="I106" s="242"/>
      <c r="J106" s="243"/>
      <c r="K106" s="243"/>
      <c r="L106" s="243"/>
      <c r="M106" s="243"/>
      <c r="N106" s="243"/>
      <c r="O106" s="243"/>
      <c r="P106" s="243"/>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c r="DB106" s="241"/>
      <c r="DC106" s="241"/>
      <c r="DD106" s="241"/>
      <c r="DE106" s="241"/>
      <c r="DF106" s="241"/>
      <c r="DG106" s="241"/>
      <c r="DH106" s="241"/>
      <c r="DI106" s="241"/>
      <c r="DJ106" s="241"/>
      <c r="DK106" s="241"/>
      <c r="DL106" s="241"/>
      <c r="DM106" s="241"/>
      <c r="DN106" s="241"/>
      <c r="DO106" s="241"/>
      <c r="DP106" s="241"/>
      <c r="DQ106" s="241"/>
      <c r="DR106" s="241"/>
      <c r="DS106" s="241"/>
      <c r="DT106" s="241"/>
      <c r="DU106" s="241"/>
      <c r="DV106" s="241"/>
      <c r="DW106" s="241"/>
      <c r="DX106" s="241"/>
      <c r="DY106" s="241"/>
      <c r="DZ106" s="241"/>
      <c r="EA106" s="241"/>
      <c r="EB106" s="241"/>
      <c r="EC106" s="241"/>
      <c r="ED106" s="241"/>
      <c r="EE106" s="241"/>
      <c r="EF106" s="241"/>
      <c r="EG106" s="241"/>
      <c r="EH106" s="241"/>
      <c r="EI106" s="241"/>
      <c r="EJ106" s="241"/>
      <c r="EK106" s="241"/>
      <c r="EL106" s="241"/>
      <c r="EM106" s="241"/>
      <c r="EN106" s="241"/>
      <c r="EO106" s="241"/>
      <c r="EP106" s="241"/>
      <c r="EQ106" s="241"/>
      <c r="ER106" s="241"/>
      <c r="ES106" s="241"/>
      <c r="ET106" s="241"/>
      <c r="EU106" s="241"/>
      <c r="EV106" s="241"/>
      <c r="EW106" s="241"/>
      <c r="EX106" s="241"/>
      <c r="EY106" s="241"/>
      <c r="EZ106" s="241"/>
      <c r="FA106" s="241"/>
      <c r="FB106" s="241"/>
      <c r="FC106" s="241"/>
      <c r="FD106" s="241"/>
      <c r="FE106" s="241"/>
      <c r="FF106" s="241"/>
      <c r="FG106" s="241"/>
      <c r="FH106" s="241"/>
      <c r="FI106" s="241"/>
      <c r="FJ106" s="241"/>
      <c r="FK106" s="241"/>
      <c r="FL106" s="241"/>
      <c r="FM106" s="241"/>
      <c r="FN106" s="241"/>
      <c r="FO106" s="241"/>
      <c r="FP106" s="241"/>
      <c r="FQ106" s="241"/>
      <c r="FR106" s="241"/>
      <c r="FS106" s="241"/>
      <c r="FT106" s="241"/>
      <c r="FU106" s="241"/>
      <c r="FV106" s="241"/>
      <c r="FW106" s="241"/>
      <c r="FX106" s="241"/>
      <c r="FY106" s="241"/>
      <c r="FZ106" s="241"/>
      <c r="GA106" s="241"/>
      <c r="GB106" s="241"/>
      <c r="GC106" s="241"/>
      <c r="GD106" s="241"/>
      <c r="GE106" s="241"/>
      <c r="GF106" s="241"/>
      <c r="GG106" s="241"/>
      <c r="GH106" s="241"/>
      <c r="GI106" s="241"/>
      <c r="GJ106" s="241"/>
      <c r="GK106" s="241"/>
      <c r="GL106" s="241"/>
      <c r="GM106" s="241"/>
      <c r="GN106" s="241"/>
      <c r="GO106" s="241"/>
      <c r="GP106" s="241"/>
      <c r="GQ106" s="241"/>
      <c r="GR106" s="241"/>
      <c r="GS106" s="241"/>
      <c r="GT106" s="241"/>
      <c r="GU106" s="241"/>
      <c r="GV106" s="241"/>
      <c r="GW106" s="241"/>
      <c r="GX106" s="241"/>
      <c r="GY106" s="241"/>
      <c r="GZ106" s="241"/>
      <c r="HA106" s="241"/>
      <c r="HB106" s="241"/>
      <c r="HC106" s="247"/>
      <c r="HD106" s="247"/>
      <c r="HE106" s="247"/>
      <c r="HF106" s="247"/>
      <c r="HG106" s="247"/>
      <c r="HH106" s="247"/>
      <c r="HI106" s="247"/>
      <c r="HJ106" s="247"/>
      <c r="HK106" s="247"/>
      <c r="HL106" s="247"/>
      <c r="HM106" s="247"/>
      <c r="HN106" s="247"/>
      <c r="HO106" s="247"/>
      <c r="HP106" s="247"/>
      <c r="HQ106" s="247"/>
      <c r="HR106" s="247"/>
      <c r="HS106" s="247"/>
      <c r="HT106" s="247"/>
      <c r="HU106" s="247"/>
      <c r="HV106" s="247"/>
      <c r="HW106" s="247"/>
      <c r="HX106" s="247"/>
      <c r="HY106" s="247"/>
      <c r="HZ106" s="247"/>
      <c r="IA106" s="247"/>
      <c r="IB106" s="247"/>
      <c r="IC106" s="247"/>
    </row>
    <row r="107" s="169" customFormat="1" spans="1:237">
      <c r="A107" s="219" t="s">
        <v>71</v>
      </c>
      <c r="B107" s="220"/>
      <c r="C107" s="220"/>
      <c r="D107" s="220"/>
      <c r="E107" s="221"/>
      <c r="F107" s="229">
        <v>940</v>
      </c>
      <c r="G107" s="229">
        <v>940</v>
      </c>
      <c r="H107" s="229">
        <v>940</v>
      </c>
      <c r="I107" s="242"/>
      <c r="J107" s="241"/>
      <c r="K107" s="241"/>
      <c r="L107" s="241"/>
      <c r="M107" s="241"/>
      <c r="N107" s="241"/>
      <c r="O107" s="241"/>
      <c r="P107" s="241"/>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c r="EA107" s="243"/>
      <c r="EB107" s="243"/>
      <c r="EC107" s="243"/>
      <c r="ED107" s="243"/>
      <c r="EE107" s="243"/>
      <c r="EF107" s="243"/>
      <c r="EG107" s="243"/>
      <c r="EH107" s="243"/>
      <c r="EI107" s="243"/>
      <c r="EJ107" s="243"/>
      <c r="EK107" s="243"/>
      <c r="EL107" s="243"/>
      <c r="EM107" s="243"/>
      <c r="EN107" s="243"/>
      <c r="EO107" s="243"/>
      <c r="EP107" s="243"/>
      <c r="EQ107" s="243"/>
      <c r="ER107" s="243"/>
      <c r="ES107" s="243"/>
      <c r="ET107" s="243"/>
      <c r="EU107" s="243"/>
      <c r="EV107" s="243"/>
      <c r="EW107" s="243"/>
      <c r="EX107" s="243"/>
      <c r="EY107" s="243"/>
      <c r="EZ107" s="243"/>
      <c r="FA107" s="243"/>
      <c r="FB107" s="243"/>
      <c r="FC107" s="243"/>
      <c r="FD107" s="243"/>
      <c r="FE107" s="243"/>
      <c r="FF107" s="243"/>
      <c r="FG107" s="243"/>
      <c r="FH107" s="243"/>
      <c r="FI107" s="243"/>
      <c r="FJ107" s="243"/>
      <c r="FK107" s="243"/>
      <c r="FL107" s="243"/>
      <c r="FM107" s="243"/>
      <c r="FN107" s="243"/>
      <c r="FO107" s="243"/>
      <c r="FP107" s="243"/>
      <c r="FQ107" s="243"/>
      <c r="FR107" s="243"/>
      <c r="FS107" s="243"/>
      <c r="FT107" s="243"/>
      <c r="FU107" s="243"/>
      <c r="FV107" s="243"/>
      <c r="FW107" s="243"/>
      <c r="FX107" s="243"/>
      <c r="FY107" s="243"/>
      <c r="FZ107" s="243"/>
      <c r="GA107" s="243"/>
      <c r="GB107" s="243"/>
      <c r="GC107" s="243"/>
      <c r="GD107" s="243"/>
      <c r="GE107" s="243"/>
      <c r="GF107" s="243"/>
      <c r="GG107" s="243"/>
      <c r="GH107" s="243"/>
      <c r="GI107" s="243"/>
      <c r="GJ107" s="243"/>
      <c r="GK107" s="243"/>
      <c r="GL107" s="243"/>
      <c r="GM107" s="243"/>
      <c r="GN107" s="243"/>
      <c r="GO107" s="243"/>
      <c r="GP107" s="243"/>
      <c r="GQ107" s="243"/>
      <c r="GR107" s="243"/>
      <c r="GS107" s="243"/>
      <c r="GT107" s="243"/>
      <c r="GU107" s="243"/>
      <c r="GV107" s="243"/>
      <c r="GW107" s="243"/>
      <c r="GX107" s="243"/>
      <c r="GY107" s="243"/>
      <c r="GZ107" s="243"/>
      <c r="HA107" s="243"/>
      <c r="HB107" s="243"/>
      <c r="HC107" s="248"/>
      <c r="HD107" s="248"/>
      <c r="HE107" s="248"/>
      <c r="HF107" s="248"/>
      <c r="HG107" s="248"/>
      <c r="HH107" s="248"/>
      <c r="HI107" s="248"/>
      <c r="HJ107" s="248"/>
      <c r="HK107" s="248"/>
      <c r="HL107" s="248"/>
      <c r="HM107" s="248"/>
      <c r="HN107" s="248"/>
      <c r="HO107" s="248"/>
      <c r="HP107" s="248"/>
      <c r="HQ107" s="248"/>
      <c r="HR107" s="248"/>
      <c r="HS107" s="248"/>
      <c r="HT107" s="248"/>
      <c r="HU107" s="248"/>
      <c r="HV107" s="248"/>
      <c r="HW107" s="248"/>
      <c r="HX107" s="248"/>
      <c r="HY107" s="248"/>
      <c r="HZ107" s="248"/>
      <c r="IA107" s="248"/>
      <c r="IB107" s="248"/>
      <c r="IC107" s="248"/>
    </row>
    <row r="108" s="168" customFormat="1" spans="1:237">
      <c r="A108" s="219" t="s">
        <v>72</v>
      </c>
      <c r="B108" s="220"/>
      <c r="C108" s="220"/>
      <c r="D108" s="220"/>
      <c r="E108" s="221"/>
      <c r="F108" s="229">
        <v>940</v>
      </c>
      <c r="G108" s="229">
        <v>940</v>
      </c>
      <c r="H108" s="229">
        <v>940</v>
      </c>
      <c r="I108" s="242"/>
      <c r="J108" s="244"/>
      <c r="K108" s="244"/>
      <c r="L108" s="244"/>
      <c r="M108" s="244"/>
      <c r="N108" s="244"/>
      <c r="O108" s="244"/>
      <c r="P108" s="244"/>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c r="CX108" s="241"/>
      <c r="CY108" s="241"/>
      <c r="CZ108" s="241"/>
      <c r="DA108" s="241"/>
      <c r="DB108" s="241"/>
      <c r="DC108" s="241"/>
      <c r="DD108" s="241"/>
      <c r="DE108" s="241"/>
      <c r="DF108" s="241"/>
      <c r="DG108" s="241"/>
      <c r="DH108" s="241"/>
      <c r="DI108" s="241"/>
      <c r="DJ108" s="241"/>
      <c r="DK108" s="241"/>
      <c r="DL108" s="241"/>
      <c r="DM108" s="241"/>
      <c r="DN108" s="241"/>
      <c r="DO108" s="241"/>
      <c r="DP108" s="241"/>
      <c r="DQ108" s="241"/>
      <c r="DR108" s="241"/>
      <c r="DS108" s="241"/>
      <c r="DT108" s="241"/>
      <c r="DU108" s="241"/>
      <c r="DV108" s="241"/>
      <c r="DW108" s="241"/>
      <c r="DX108" s="241"/>
      <c r="DY108" s="241"/>
      <c r="DZ108" s="241"/>
      <c r="EA108" s="241"/>
      <c r="EB108" s="241"/>
      <c r="EC108" s="241"/>
      <c r="ED108" s="241"/>
      <c r="EE108" s="241"/>
      <c r="EF108" s="241"/>
      <c r="EG108" s="241"/>
      <c r="EH108" s="241"/>
      <c r="EI108" s="241"/>
      <c r="EJ108" s="241"/>
      <c r="EK108" s="241"/>
      <c r="EL108" s="241"/>
      <c r="EM108" s="241"/>
      <c r="EN108" s="241"/>
      <c r="EO108" s="241"/>
      <c r="EP108" s="241"/>
      <c r="EQ108" s="241"/>
      <c r="ER108" s="241"/>
      <c r="ES108" s="241"/>
      <c r="ET108" s="241"/>
      <c r="EU108" s="241"/>
      <c r="EV108" s="241"/>
      <c r="EW108" s="241"/>
      <c r="EX108" s="241"/>
      <c r="EY108" s="241"/>
      <c r="EZ108" s="241"/>
      <c r="FA108" s="241"/>
      <c r="FB108" s="241"/>
      <c r="FC108" s="241"/>
      <c r="FD108" s="241"/>
      <c r="FE108" s="241"/>
      <c r="FF108" s="241"/>
      <c r="FG108" s="241"/>
      <c r="FH108" s="241"/>
      <c r="FI108" s="241"/>
      <c r="FJ108" s="241"/>
      <c r="FK108" s="241"/>
      <c r="FL108" s="241"/>
      <c r="FM108" s="241"/>
      <c r="FN108" s="241"/>
      <c r="FO108" s="241"/>
      <c r="FP108" s="241"/>
      <c r="FQ108" s="241"/>
      <c r="FR108" s="241"/>
      <c r="FS108" s="241"/>
      <c r="FT108" s="241"/>
      <c r="FU108" s="241"/>
      <c r="FV108" s="241"/>
      <c r="FW108" s="241"/>
      <c r="FX108" s="241"/>
      <c r="FY108" s="241"/>
      <c r="FZ108" s="241"/>
      <c r="GA108" s="241"/>
      <c r="GB108" s="241"/>
      <c r="GC108" s="241"/>
      <c r="GD108" s="241"/>
      <c r="GE108" s="241"/>
      <c r="GF108" s="241"/>
      <c r="GG108" s="241"/>
      <c r="GH108" s="241"/>
      <c r="GI108" s="241"/>
      <c r="GJ108" s="241"/>
      <c r="GK108" s="241"/>
      <c r="GL108" s="241"/>
      <c r="GM108" s="241"/>
      <c r="GN108" s="241"/>
      <c r="GO108" s="241"/>
      <c r="GP108" s="241"/>
      <c r="GQ108" s="241"/>
      <c r="GR108" s="241"/>
      <c r="GS108" s="241"/>
      <c r="GT108" s="241"/>
      <c r="GU108" s="241"/>
      <c r="GV108" s="241"/>
      <c r="GW108" s="241"/>
      <c r="GX108" s="241"/>
      <c r="GY108" s="241"/>
      <c r="GZ108" s="241"/>
      <c r="HA108" s="241"/>
      <c r="HB108" s="241"/>
      <c r="HC108" s="247"/>
      <c r="HD108" s="247"/>
      <c r="HE108" s="247"/>
      <c r="HF108" s="247"/>
      <c r="HG108" s="247"/>
      <c r="HH108" s="247"/>
      <c r="HI108" s="247"/>
      <c r="HJ108" s="247"/>
      <c r="HK108" s="247"/>
      <c r="HL108" s="247"/>
      <c r="HM108" s="247"/>
      <c r="HN108" s="247"/>
      <c r="HO108" s="247"/>
      <c r="HP108" s="247"/>
      <c r="HQ108" s="247"/>
      <c r="HR108" s="247"/>
      <c r="HS108" s="247"/>
      <c r="HT108" s="247"/>
      <c r="HU108" s="247"/>
      <c r="HV108" s="247"/>
      <c r="HW108" s="247"/>
      <c r="HX108" s="247"/>
      <c r="HY108" s="247"/>
      <c r="HZ108" s="247"/>
      <c r="IA108" s="247"/>
      <c r="IB108" s="247"/>
      <c r="IC108" s="247"/>
    </row>
    <row r="109" s="163" customFormat="1" spans="1:237">
      <c r="A109" s="235">
        <v>1</v>
      </c>
      <c r="B109" s="236" t="s">
        <v>85</v>
      </c>
      <c r="C109" s="236"/>
      <c r="D109" s="236"/>
      <c r="E109" s="236"/>
      <c r="F109" s="229">
        <v>940</v>
      </c>
      <c r="G109" s="229">
        <v>940</v>
      </c>
      <c r="H109" s="229">
        <v>940</v>
      </c>
      <c r="I109" s="245"/>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c r="ED109" s="244"/>
      <c r="EE109" s="244"/>
      <c r="EF109" s="244"/>
      <c r="EG109" s="244"/>
      <c r="EH109" s="244"/>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c r="FK109" s="244"/>
      <c r="FL109" s="244"/>
      <c r="FM109" s="244"/>
      <c r="FN109" s="244"/>
      <c r="FO109" s="244"/>
      <c r="FP109" s="244"/>
      <c r="FQ109" s="244"/>
      <c r="FR109" s="244"/>
      <c r="FS109" s="244"/>
      <c r="FT109" s="244"/>
      <c r="FU109" s="244"/>
      <c r="FV109" s="244"/>
      <c r="FW109" s="244"/>
      <c r="FX109" s="244"/>
      <c r="FY109" s="244"/>
      <c r="FZ109" s="244"/>
      <c r="GA109" s="244"/>
      <c r="GB109" s="244"/>
      <c r="GC109" s="244"/>
      <c r="GD109" s="244"/>
      <c r="GE109" s="244"/>
      <c r="GF109" s="244"/>
      <c r="GG109" s="244"/>
      <c r="GH109" s="244"/>
      <c r="GI109" s="244"/>
      <c r="GJ109" s="244"/>
      <c r="GK109" s="244"/>
      <c r="GL109" s="244"/>
      <c r="GM109" s="244"/>
      <c r="GN109" s="244"/>
      <c r="GO109" s="244"/>
      <c r="GP109" s="244"/>
      <c r="GQ109" s="244"/>
      <c r="GR109" s="244"/>
      <c r="GS109" s="244"/>
      <c r="GT109" s="244"/>
      <c r="GU109" s="244"/>
      <c r="GV109" s="244"/>
      <c r="GW109" s="244"/>
      <c r="GX109" s="244"/>
      <c r="GY109" s="244"/>
      <c r="GZ109" s="244"/>
      <c r="HA109" s="244"/>
      <c r="HB109" s="244"/>
      <c r="HC109" s="249"/>
      <c r="HD109" s="249"/>
      <c r="HE109" s="249"/>
      <c r="HF109" s="249"/>
      <c r="HG109" s="249"/>
      <c r="HH109" s="249"/>
      <c r="HI109" s="249"/>
      <c r="HJ109" s="249"/>
      <c r="HK109" s="249"/>
      <c r="HL109" s="249"/>
      <c r="HM109" s="249"/>
      <c r="HN109" s="249"/>
      <c r="HO109" s="249"/>
      <c r="HP109" s="249"/>
      <c r="HQ109" s="249"/>
      <c r="HR109" s="249"/>
      <c r="HS109" s="249"/>
      <c r="HT109" s="249"/>
      <c r="HU109" s="249"/>
      <c r="HV109" s="249"/>
      <c r="HW109" s="249"/>
      <c r="HX109" s="249"/>
      <c r="HY109" s="249"/>
      <c r="HZ109" s="249"/>
      <c r="IA109" s="249"/>
      <c r="IB109" s="249"/>
      <c r="IC109" s="249"/>
    </row>
    <row r="110" s="163" customFormat="1" spans="1:237">
      <c r="A110" s="237"/>
      <c r="B110" s="192" t="s">
        <v>21</v>
      </c>
      <c r="C110" s="193"/>
      <c r="D110" s="193"/>
      <c r="E110" s="194"/>
      <c r="F110" s="229">
        <v>940</v>
      </c>
      <c r="G110" s="229">
        <v>940</v>
      </c>
      <c r="H110" s="229">
        <v>940</v>
      </c>
      <c r="I110" s="245"/>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c r="ED110" s="244"/>
      <c r="EE110" s="244"/>
      <c r="EF110" s="244"/>
      <c r="EG110" s="244"/>
      <c r="EH110" s="244"/>
      <c r="EI110" s="244"/>
      <c r="EJ110" s="244"/>
      <c r="EK110" s="244"/>
      <c r="EL110" s="244"/>
      <c r="EM110" s="244"/>
      <c r="EN110" s="244"/>
      <c r="EO110" s="244"/>
      <c r="EP110" s="244"/>
      <c r="EQ110" s="244"/>
      <c r="ER110" s="244"/>
      <c r="ES110" s="244"/>
      <c r="ET110" s="244"/>
      <c r="EU110" s="244"/>
      <c r="EV110" s="244"/>
      <c r="EW110" s="244"/>
      <c r="EX110" s="244"/>
      <c r="EY110" s="244"/>
      <c r="EZ110" s="244"/>
      <c r="FA110" s="244"/>
      <c r="FB110" s="244"/>
      <c r="FC110" s="244"/>
      <c r="FD110" s="244"/>
      <c r="FE110" s="244"/>
      <c r="FF110" s="244"/>
      <c r="FG110" s="244"/>
      <c r="FH110" s="244"/>
      <c r="FI110" s="244"/>
      <c r="FJ110" s="244"/>
      <c r="FK110" s="244"/>
      <c r="FL110" s="244"/>
      <c r="FM110" s="244"/>
      <c r="FN110" s="244"/>
      <c r="FO110" s="244"/>
      <c r="FP110" s="244"/>
      <c r="FQ110" s="244"/>
      <c r="FR110" s="244"/>
      <c r="FS110" s="244"/>
      <c r="FT110" s="244"/>
      <c r="FU110" s="244"/>
      <c r="FV110" s="244"/>
      <c r="FW110" s="244"/>
      <c r="FX110" s="244"/>
      <c r="FY110" s="244"/>
      <c r="FZ110" s="244"/>
      <c r="GA110" s="244"/>
      <c r="GB110" s="244"/>
      <c r="GC110" s="244"/>
      <c r="GD110" s="244"/>
      <c r="GE110" s="244"/>
      <c r="GF110" s="244"/>
      <c r="GG110" s="244"/>
      <c r="GH110" s="244"/>
      <c r="GI110" s="244"/>
      <c r="GJ110" s="244"/>
      <c r="GK110" s="244"/>
      <c r="GL110" s="244"/>
      <c r="GM110" s="244"/>
      <c r="GN110" s="244"/>
      <c r="GO110" s="244"/>
      <c r="GP110" s="244"/>
      <c r="GQ110" s="244"/>
      <c r="GR110" s="244"/>
      <c r="GS110" s="244"/>
      <c r="GT110" s="244"/>
      <c r="GU110" s="244"/>
      <c r="GV110" s="244"/>
      <c r="GW110" s="244"/>
      <c r="GX110" s="244"/>
      <c r="GY110" s="244"/>
      <c r="GZ110" s="244"/>
      <c r="HA110" s="244"/>
      <c r="HB110" s="244"/>
      <c r="HC110" s="249"/>
      <c r="HD110" s="249"/>
      <c r="HE110" s="249"/>
      <c r="HF110" s="249"/>
      <c r="HG110" s="249"/>
      <c r="HH110" s="249"/>
      <c r="HI110" s="249"/>
      <c r="HJ110" s="249"/>
      <c r="HK110" s="249"/>
      <c r="HL110" s="249"/>
      <c r="HM110" s="249"/>
      <c r="HN110" s="249"/>
      <c r="HO110" s="249"/>
      <c r="HP110" s="249"/>
      <c r="HQ110" s="249"/>
      <c r="HR110" s="249"/>
      <c r="HS110" s="249"/>
      <c r="HT110" s="249"/>
      <c r="HU110" s="249"/>
      <c r="HV110" s="249"/>
      <c r="HW110" s="249"/>
      <c r="HX110" s="249"/>
      <c r="HY110" s="249"/>
      <c r="HZ110" s="249"/>
      <c r="IA110" s="249"/>
      <c r="IB110" s="249"/>
      <c r="IC110" s="249"/>
    </row>
    <row r="111" s="168" customFormat="1" spans="1:237">
      <c r="A111" s="219" t="s">
        <v>86</v>
      </c>
      <c r="B111" s="220"/>
      <c r="C111" s="220"/>
      <c r="D111" s="220"/>
      <c r="E111" s="221"/>
      <c r="F111" s="222">
        <f>F112</f>
        <v>1757.4</v>
      </c>
      <c r="G111" s="222">
        <f t="shared" ref="G111:H111" si="12">G112</f>
        <v>1757.4</v>
      </c>
      <c r="H111" s="222">
        <f t="shared" si="12"/>
        <v>1757.4</v>
      </c>
      <c r="I111" s="242"/>
      <c r="J111" s="243"/>
      <c r="K111" s="243"/>
      <c r="L111" s="243"/>
      <c r="M111" s="243"/>
      <c r="N111" s="243"/>
      <c r="O111" s="243"/>
      <c r="P111" s="243"/>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c r="CO111" s="241"/>
      <c r="CP111" s="241"/>
      <c r="CQ111" s="241"/>
      <c r="CR111" s="241"/>
      <c r="CS111" s="241"/>
      <c r="CT111" s="241"/>
      <c r="CU111" s="241"/>
      <c r="CV111" s="241"/>
      <c r="CW111" s="241"/>
      <c r="CX111" s="241"/>
      <c r="CY111" s="241"/>
      <c r="CZ111" s="241"/>
      <c r="DA111" s="241"/>
      <c r="DB111" s="241"/>
      <c r="DC111" s="241"/>
      <c r="DD111" s="241"/>
      <c r="DE111" s="241"/>
      <c r="DF111" s="241"/>
      <c r="DG111" s="241"/>
      <c r="DH111" s="241"/>
      <c r="DI111" s="241"/>
      <c r="DJ111" s="241"/>
      <c r="DK111" s="241"/>
      <c r="DL111" s="241"/>
      <c r="DM111" s="241"/>
      <c r="DN111" s="241"/>
      <c r="DO111" s="241"/>
      <c r="DP111" s="241"/>
      <c r="DQ111" s="241"/>
      <c r="DR111" s="241"/>
      <c r="DS111" s="241"/>
      <c r="DT111" s="241"/>
      <c r="DU111" s="241"/>
      <c r="DV111" s="241"/>
      <c r="DW111" s="241"/>
      <c r="DX111" s="241"/>
      <c r="DY111" s="241"/>
      <c r="DZ111" s="241"/>
      <c r="EA111" s="241"/>
      <c r="EB111" s="241"/>
      <c r="EC111" s="241"/>
      <c r="ED111" s="241"/>
      <c r="EE111" s="241"/>
      <c r="EF111" s="241"/>
      <c r="EG111" s="241"/>
      <c r="EH111" s="241"/>
      <c r="EI111" s="241"/>
      <c r="EJ111" s="241"/>
      <c r="EK111" s="241"/>
      <c r="EL111" s="241"/>
      <c r="EM111" s="241"/>
      <c r="EN111" s="241"/>
      <c r="EO111" s="241"/>
      <c r="EP111" s="241"/>
      <c r="EQ111" s="241"/>
      <c r="ER111" s="241"/>
      <c r="ES111" s="241"/>
      <c r="ET111" s="241"/>
      <c r="EU111" s="241"/>
      <c r="EV111" s="241"/>
      <c r="EW111" s="241"/>
      <c r="EX111" s="241"/>
      <c r="EY111" s="241"/>
      <c r="EZ111" s="241"/>
      <c r="FA111" s="241"/>
      <c r="FB111" s="241"/>
      <c r="FC111" s="241"/>
      <c r="FD111" s="241"/>
      <c r="FE111" s="241"/>
      <c r="FF111" s="241"/>
      <c r="FG111" s="241"/>
      <c r="FH111" s="241"/>
      <c r="FI111" s="241"/>
      <c r="FJ111" s="241"/>
      <c r="FK111" s="241"/>
      <c r="FL111" s="241"/>
      <c r="FM111" s="241"/>
      <c r="FN111" s="241"/>
      <c r="FO111" s="241"/>
      <c r="FP111" s="241"/>
      <c r="FQ111" s="241"/>
      <c r="FR111" s="241"/>
      <c r="FS111" s="241"/>
      <c r="FT111" s="241"/>
      <c r="FU111" s="241"/>
      <c r="FV111" s="241"/>
      <c r="FW111" s="241"/>
      <c r="FX111" s="241"/>
      <c r="FY111" s="241"/>
      <c r="FZ111" s="241"/>
      <c r="GA111" s="241"/>
      <c r="GB111" s="241"/>
      <c r="GC111" s="241"/>
      <c r="GD111" s="241"/>
      <c r="GE111" s="241"/>
      <c r="GF111" s="241"/>
      <c r="GG111" s="241"/>
      <c r="GH111" s="241"/>
      <c r="GI111" s="241"/>
      <c r="GJ111" s="241"/>
      <c r="GK111" s="241"/>
      <c r="GL111" s="241"/>
      <c r="GM111" s="241"/>
      <c r="GN111" s="241"/>
      <c r="GO111" s="241"/>
      <c r="GP111" s="241"/>
      <c r="GQ111" s="241"/>
      <c r="GR111" s="241"/>
      <c r="GS111" s="241"/>
      <c r="GT111" s="241"/>
      <c r="GU111" s="241"/>
      <c r="GV111" s="241"/>
      <c r="GW111" s="241"/>
      <c r="GX111" s="241"/>
      <c r="GY111" s="241"/>
      <c r="GZ111" s="241"/>
      <c r="HA111" s="241"/>
      <c r="HB111" s="241"/>
      <c r="HC111" s="247"/>
      <c r="HD111" s="247"/>
      <c r="HE111" s="247"/>
      <c r="HF111" s="247"/>
      <c r="HG111" s="247"/>
      <c r="HH111" s="247"/>
      <c r="HI111" s="247"/>
      <c r="HJ111" s="247"/>
      <c r="HK111" s="247"/>
      <c r="HL111" s="247"/>
      <c r="HM111" s="247"/>
      <c r="HN111" s="247"/>
      <c r="HO111" s="247"/>
      <c r="HP111" s="247"/>
      <c r="HQ111" s="247"/>
      <c r="HR111" s="247"/>
      <c r="HS111" s="247"/>
      <c r="HT111" s="247"/>
      <c r="HU111" s="247"/>
      <c r="HV111" s="247"/>
      <c r="HW111" s="247"/>
      <c r="HX111" s="247"/>
      <c r="HY111" s="247"/>
      <c r="HZ111" s="247"/>
      <c r="IA111" s="247"/>
      <c r="IB111" s="247"/>
      <c r="IC111" s="247"/>
    </row>
    <row r="112" s="169" customFormat="1" spans="1:237">
      <c r="A112" s="219" t="s">
        <v>71</v>
      </c>
      <c r="B112" s="220"/>
      <c r="C112" s="220"/>
      <c r="D112" s="220"/>
      <c r="E112" s="221"/>
      <c r="F112" s="222">
        <f>F115+F116</f>
        <v>1757.4</v>
      </c>
      <c r="G112" s="222">
        <f t="shared" ref="G112:H112" si="13">G115+G116</f>
        <v>1757.4</v>
      </c>
      <c r="H112" s="222">
        <f t="shared" si="13"/>
        <v>1757.4</v>
      </c>
      <c r="I112" s="242"/>
      <c r="J112" s="241"/>
      <c r="K112" s="241"/>
      <c r="L112" s="241"/>
      <c r="M112" s="241"/>
      <c r="N112" s="241"/>
      <c r="O112" s="241"/>
      <c r="P112" s="241"/>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c r="CO112" s="243"/>
      <c r="CP112" s="243"/>
      <c r="CQ112" s="243"/>
      <c r="CR112" s="243"/>
      <c r="CS112" s="243"/>
      <c r="CT112" s="243"/>
      <c r="CU112" s="243"/>
      <c r="CV112" s="243"/>
      <c r="CW112" s="243"/>
      <c r="CX112" s="243"/>
      <c r="CY112" s="243"/>
      <c r="CZ112" s="243"/>
      <c r="DA112" s="243"/>
      <c r="DB112" s="243"/>
      <c r="DC112" s="243"/>
      <c r="DD112" s="243"/>
      <c r="DE112" s="243"/>
      <c r="DF112" s="243"/>
      <c r="DG112" s="243"/>
      <c r="DH112" s="243"/>
      <c r="DI112" s="243"/>
      <c r="DJ112" s="243"/>
      <c r="DK112" s="243"/>
      <c r="DL112" s="243"/>
      <c r="DM112" s="243"/>
      <c r="DN112" s="243"/>
      <c r="DO112" s="243"/>
      <c r="DP112" s="243"/>
      <c r="DQ112" s="243"/>
      <c r="DR112" s="243"/>
      <c r="DS112" s="243"/>
      <c r="DT112" s="243"/>
      <c r="DU112" s="243"/>
      <c r="DV112" s="243"/>
      <c r="DW112" s="243"/>
      <c r="DX112" s="243"/>
      <c r="DY112" s="243"/>
      <c r="DZ112" s="243"/>
      <c r="EA112" s="243"/>
      <c r="EB112" s="243"/>
      <c r="EC112" s="243"/>
      <c r="ED112" s="243"/>
      <c r="EE112" s="243"/>
      <c r="EF112" s="243"/>
      <c r="EG112" s="243"/>
      <c r="EH112" s="243"/>
      <c r="EI112" s="243"/>
      <c r="EJ112" s="243"/>
      <c r="EK112" s="243"/>
      <c r="EL112" s="243"/>
      <c r="EM112" s="243"/>
      <c r="EN112" s="243"/>
      <c r="EO112" s="243"/>
      <c r="EP112" s="243"/>
      <c r="EQ112" s="243"/>
      <c r="ER112" s="243"/>
      <c r="ES112" s="243"/>
      <c r="ET112" s="243"/>
      <c r="EU112" s="243"/>
      <c r="EV112" s="243"/>
      <c r="EW112" s="243"/>
      <c r="EX112" s="243"/>
      <c r="EY112" s="243"/>
      <c r="EZ112" s="243"/>
      <c r="FA112" s="243"/>
      <c r="FB112" s="243"/>
      <c r="FC112" s="243"/>
      <c r="FD112" s="243"/>
      <c r="FE112" s="243"/>
      <c r="FF112" s="243"/>
      <c r="FG112" s="243"/>
      <c r="FH112" s="243"/>
      <c r="FI112" s="243"/>
      <c r="FJ112" s="243"/>
      <c r="FK112" s="243"/>
      <c r="FL112" s="243"/>
      <c r="FM112" s="243"/>
      <c r="FN112" s="243"/>
      <c r="FO112" s="243"/>
      <c r="FP112" s="243"/>
      <c r="FQ112" s="243"/>
      <c r="FR112" s="243"/>
      <c r="FS112" s="243"/>
      <c r="FT112" s="243"/>
      <c r="FU112" s="243"/>
      <c r="FV112" s="243"/>
      <c r="FW112" s="243"/>
      <c r="FX112" s="243"/>
      <c r="FY112" s="243"/>
      <c r="FZ112" s="243"/>
      <c r="GA112" s="243"/>
      <c r="GB112" s="243"/>
      <c r="GC112" s="243"/>
      <c r="GD112" s="243"/>
      <c r="GE112" s="243"/>
      <c r="GF112" s="243"/>
      <c r="GG112" s="243"/>
      <c r="GH112" s="243"/>
      <c r="GI112" s="243"/>
      <c r="GJ112" s="243"/>
      <c r="GK112" s="243"/>
      <c r="GL112" s="243"/>
      <c r="GM112" s="243"/>
      <c r="GN112" s="243"/>
      <c r="GO112" s="243"/>
      <c r="GP112" s="243"/>
      <c r="GQ112" s="243"/>
      <c r="GR112" s="243"/>
      <c r="GS112" s="243"/>
      <c r="GT112" s="243"/>
      <c r="GU112" s="243"/>
      <c r="GV112" s="243"/>
      <c r="GW112" s="243"/>
      <c r="GX112" s="243"/>
      <c r="GY112" s="243"/>
      <c r="GZ112" s="243"/>
      <c r="HA112" s="243"/>
      <c r="HB112" s="243"/>
      <c r="HC112" s="248"/>
      <c r="HD112" s="248"/>
      <c r="HE112" s="248"/>
      <c r="HF112" s="248"/>
      <c r="HG112" s="248"/>
      <c r="HH112" s="248"/>
      <c r="HI112" s="248"/>
      <c r="HJ112" s="248"/>
      <c r="HK112" s="248"/>
      <c r="HL112" s="248"/>
      <c r="HM112" s="248"/>
      <c r="HN112" s="248"/>
      <c r="HO112" s="248"/>
      <c r="HP112" s="248"/>
      <c r="HQ112" s="248"/>
      <c r="HR112" s="248"/>
      <c r="HS112" s="248"/>
      <c r="HT112" s="248"/>
      <c r="HU112" s="248"/>
      <c r="HV112" s="248"/>
      <c r="HW112" s="248"/>
      <c r="HX112" s="248"/>
      <c r="HY112" s="248"/>
      <c r="HZ112" s="248"/>
      <c r="IA112" s="248"/>
      <c r="IB112" s="248"/>
      <c r="IC112" s="248"/>
    </row>
    <row r="113" s="168" customFormat="1" spans="1:237">
      <c r="A113" s="219" t="s">
        <v>72</v>
      </c>
      <c r="B113" s="220"/>
      <c r="C113" s="220"/>
      <c r="D113" s="220"/>
      <c r="E113" s="221"/>
      <c r="F113" s="222">
        <f>F114+F116</f>
        <v>1757.4</v>
      </c>
      <c r="G113" s="222">
        <f t="shared" ref="G113:H113" si="14">G114+G116</f>
        <v>1757.4</v>
      </c>
      <c r="H113" s="222">
        <f t="shared" si="14"/>
        <v>1757.4</v>
      </c>
      <c r="I113" s="242"/>
      <c r="J113" s="244"/>
      <c r="K113" s="244"/>
      <c r="L113" s="244"/>
      <c r="M113" s="244"/>
      <c r="N113" s="244"/>
      <c r="O113" s="244"/>
      <c r="P113" s="244"/>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c r="CO113" s="241"/>
      <c r="CP113" s="241"/>
      <c r="CQ113" s="241"/>
      <c r="CR113" s="241"/>
      <c r="CS113" s="241"/>
      <c r="CT113" s="241"/>
      <c r="CU113" s="241"/>
      <c r="CV113" s="241"/>
      <c r="CW113" s="241"/>
      <c r="CX113" s="241"/>
      <c r="CY113" s="241"/>
      <c r="CZ113" s="241"/>
      <c r="DA113" s="241"/>
      <c r="DB113" s="241"/>
      <c r="DC113" s="241"/>
      <c r="DD113" s="241"/>
      <c r="DE113" s="241"/>
      <c r="DF113" s="241"/>
      <c r="DG113" s="241"/>
      <c r="DH113" s="241"/>
      <c r="DI113" s="241"/>
      <c r="DJ113" s="241"/>
      <c r="DK113" s="241"/>
      <c r="DL113" s="241"/>
      <c r="DM113" s="241"/>
      <c r="DN113" s="241"/>
      <c r="DO113" s="241"/>
      <c r="DP113" s="241"/>
      <c r="DQ113" s="241"/>
      <c r="DR113" s="241"/>
      <c r="DS113" s="241"/>
      <c r="DT113" s="241"/>
      <c r="DU113" s="241"/>
      <c r="DV113" s="241"/>
      <c r="DW113" s="241"/>
      <c r="DX113" s="241"/>
      <c r="DY113" s="241"/>
      <c r="DZ113" s="241"/>
      <c r="EA113" s="241"/>
      <c r="EB113" s="241"/>
      <c r="EC113" s="241"/>
      <c r="ED113" s="241"/>
      <c r="EE113" s="241"/>
      <c r="EF113" s="241"/>
      <c r="EG113" s="241"/>
      <c r="EH113" s="241"/>
      <c r="EI113" s="241"/>
      <c r="EJ113" s="241"/>
      <c r="EK113" s="241"/>
      <c r="EL113" s="241"/>
      <c r="EM113" s="241"/>
      <c r="EN113" s="241"/>
      <c r="EO113" s="241"/>
      <c r="EP113" s="241"/>
      <c r="EQ113" s="241"/>
      <c r="ER113" s="241"/>
      <c r="ES113" s="241"/>
      <c r="ET113" s="241"/>
      <c r="EU113" s="241"/>
      <c r="EV113" s="241"/>
      <c r="EW113" s="241"/>
      <c r="EX113" s="241"/>
      <c r="EY113" s="241"/>
      <c r="EZ113" s="241"/>
      <c r="FA113" s="241"/>
      <c r="FB113" s="241"/>
      <c r="FC113" s="241"/>
      <c r="FD113" s="241"/>
      <c r="FE113" s="241"/>
      <c r="FF113" s="241"/>
      <c r="FG113" s="241"/>
      <c r="FH113" s="241"/>
      <c r="FI113" s="241"/>
      <c r="FJ113" s="241"/>
      <c r="FK113" s="241"/>
      <c r="FL113" s="241"/>
      <c r="FM113" s="241"/>
      <c r="FN113" s="241"/>
      <c r="FO113" s="241"/>
      <c r="FP113" s="241"/>
      <c r="FQ113" s="241"/>
      <c r="FR113" s="241"/>
      <c r="FS113" s="241"/>
      <c r="FT113" s="241"/>
      <c r="FU113" s="241"/>
      <c r="FV113" s="241"/>
      <c r="FW113" s="241"/>
      <c r="FX113" s="241"/>
      <c r="FY113" s="241"/>
      <c r="FZ113" s="241"/>
      <c r="GA113" s="241"/>
      <c r="GB113" s="241"/>
      <c r="GC113" s="241"/>
      <c r="GD113" s="241"/>
      <c r="GE113" s="241"/>
      <c r="GF113" s="241"/>
      <c r="GG113" s="241"/>
      <c r="GH113" s="241"/>
      <c r="GI113" s="241"/>
      <c r="GJ113" s="241"/>
      <c r="GK113" s="241"/>
      <c r="GL113" s="241"/>
      <c r="GM113" s="241"/>
      <c r="GN113" s="241"/>
      <c r="GO113" s="241"/>
      <c r="GP113" s="241"/>
      <c r="GQ113" s="241"/>
      <c r="GR113" s="241"/>
      <c r="GS113" s="241"/>
      <c r="GT113" s="241"/>
      <c r="GU113" s="241"/>
      <c r="GV113" s="241"/>
      <c r="GW113" s="241"/>
      <c r="GX113" s="241"/>
      <c r="GY113" s="241"/>
      <c r="GZ113" s="241"/>
      <c r="HA113" s="241"/>
      <c r="HB113" s="241"/>
      <c r="HC113" s="247"/>
      <c r="HD113" s="247"/>
      <c r="HE113" s="247"/>
      <c r="HF113" s="247"/>
      <c r="HG113" s="247"/>
      <c r="HH113" s="247"/>
      <c r="HI113" s="247"/>
      <c r="HJ113" s="247"/>
      <c r="HK113" s="247"/>
      <c r="HL113" s="247"/>
      <c r="HM113" s="247"/>
      <c r="HN113" s="247"/>
      <c r="HO113" s="247"/>
      <c r="HP113" s="247"/>
      <c r="HQ113" s="247"/>
      <c r="HR113" s="247"/>
      <c r="HS113" s="247"/>
      <c r="HT113" s="247"/>
      <c r="HU113" s="247"/>
      <c r="HV113" s="247"/>
      <c r="HW113" s="247"/>
      <c r="HX113" s="247"/>
      <c r="HY113" s="247"/>
      <c r="HZ113" s="247"/>
      <c r="IA113" s="247"/>
      <c r="IB113" s="247"/>
      <c r="IC113" s="247"/>
    </row>
    <row r="114" s="163" customFormat="1" spans="1:237">
      <c r="A114" s="238">
        <v>1</v>
      </c>
      <c r="B114" s="236" t="s">
        <v>85</v>
      </c>
      <c r="C114" s="236"/>
      <c r="D114" s="236"/>
      <c r="E114" s="236"/>
      <c r="F114" s="222">
        <v>1150</v>
      </c>
      <c r="G114" s="222">
        <v>1150</v>
      </c>
      <c r="H114" s="222">
        <v>1150</v>
      </c>
      <c r="I114" s="245"/>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c r="EE114" s="244"/>
      <c r="EF114" s="244"/>
      <c r="EG114" s="244"/>
      <c r="EH114" s="244"/>
      <c r="EI114" s="244"/>
      <c r="EJ114" s="244"/>
      <c r="EK114" s="244"/>
      <c r="EL114" s="244"/>
      <c r="EM114" s="244"/>
      <c r="EN114" s="244"/>
      <c r="EO114" s="244"/>
      <c r="EP114" s="244"/>
      <c r="EQ114" s="244"/>
      <c r="ER114" s="244"/>
      <c r="ES114" s="244"/>
      <c r="ET114" s="244"/>
      <c r="EU114" s="244"/>
      <c r="EV114" s="244"/>
      <c r="EW114" s="244"/>
      <c r="EX114" s="244"/>
      <c r="EY114" s="244"/>
      <c r="EZ114" s="244"/>
      <c r="FA114" s="244"/>
      <c r="FB114" s="244"/>
      <c r="FC114" s="244"/>
      <c r="FD114" s="244"/>
      <c r="FE114" s="244"/>
      <c r="FF114" s="244"/>
      <c r="FG114" s="244"/>
      <c r="FH114" s="244"/>
      <c r="FI114" s="244"/>
      <c r="FJ114" s="244"/>
      <c r="FK114" s="244"/>
      <c r="FL114" s="244"/>
      <c r="FM114" s="244"/>
      <c r="FN114" s="244"/>
      <c r="FO114" s="244"/>
      <c r="FP114" s="244"/>
      <c r="FQ114" s="244"/>
      <c r="FR114" s="244"/>
      <c r="FS114" s="244"/>
      <c r="FT114" s="244"/>
      <c r="FU114" s="244"/>
      <c r="FV114" s="244"/>
      <c r="FW114" s="244"/>
      <c r="FX114" s="244"/>
      <c r="FY114" s="244"/>
      <c r="FZ114" s="244"/>
      <c r="GA114" s="244"/>
      <c r="GB114" s="244"/>
      <c r="GC114" s="244"/>
      <c r="GD114" s="244"/>
      <c r="GE114" s="244"/>
      <c r="GF114" s="244"/>
      <c r="GG114" s="244"/>
      <c r="GH114" s="244"/>
      <c r="GI114" s="244"/>
      <c r="GJ114" s="244"/>
      <c r="GK114" s="244"/>
      <c r="GL114" s="244"/>
      <c r="GM114" s="244"/>
      <c r="GN114" s="244"/>
      <c r="GO114" s="244"/>
      <c r="GP114" s="244"/>
      <c r="GQ114" s="244"/>
      <c r="GR114" s="244"/>
      <c r="GS114" s="244"/>
      <c r="GT114" s="244"/>
      <c r="GU114" s="244"/>
      <c r="GV114" s="244"/>
      <c r="GW114" s="244"/>
      <c r="GX114" s="244"/>
      <c r="GY114" s="244"/>
      <c r="GZ114" s="244"/>
      <c r="HA114" s="244"/>
      <c r="HB114" s="244"/>
      <c r="HC114" s="249"/>
      <c r="HD114" s="249"/>
      <c r="HE114" s="249"/>
      <c r="HF114" s="249"/>
      <c r="HG114" s="249"/>
      <c r="HH114" s="249"/>
      <c r="HI114" s="249"/>
      <c r="HJ114" s="249"/>
      <c r="HK114" s="249"/>
      <c r="HL114" s="249"/>
      <c r="HM114" s="249"/>
      <c r="HN114" s="249"/>
      <c r="HO114" s="249"/>
      <c r="HP114" s="249"/>
      <c r="HQ114" s="249"/>
      <c r="HR114" s="249"/>
      <c r="HS114" s="249"/>
      <c r="HT114" s="249"/>
      <c r="HU114" s="249"/>
      <c r="HV114" s="249"/>
      <c r="HW114" s="249"/>
      <c r="HX114" s="249"/>
      <c r="HY114" s="249"/>
      <c r="HZ114" s="249"/>
      <c r="IA114" s="249"/>
      <c r="IB114" s="249"/>
      <c r="IC114" s="249"/>
    </row>
    <row r="115" s="163" customFormat="1" spans="1:237">
      <c r="A115" s="238"/>
      <c r="B115" s="198" t="s">
        <v>21</v>
      </c>
      <c r="C115" s="198"/>
      <c r="D115" s="198"/>
      <c r="E115" s="198"/>
      <c r="F115" s="222">
        <v>1150</v>
      </c>
      <c r="G115" s="222">
        <v>1150</v>
      </c>
      <c r="H115" s="222">
        <v>1150</v>
      </c>
      <c r="I115" s="245"/>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c r="EE115" s="244"/>
      <c r="EF115" s="244"/>
      <c r="EG115" s="244"/>
      <c r="EH115" s="244"/>
      <c r="EI115" s="244"/>
      <c r="EJ115" s="244"/>
      <c r="EK115" s="244"/>
      <c r="EL115" s="244"/>
      <c r="EM115" s="244"/>
      <c r="EN115" s="244"/>
      <c r="EO115" s="244"/>
      <c r="EP115" s="244"/>
      <c r="EQ115" s="244"/>
      <c r="ER115" s="244"/>
      <c r="ES115" s="244"/>
      <c r="ET115" s="244"/>
      <c r="EU115" s="244"/>
      <c r="EV115" s="244"/>
      <c r="EW115" s="244"/>
      <c r="EX115" s="244"/>
      <c r="EY115" s="244"/>
      <c r="EZ115" s="244"/>
      <c r="FA115" s="244"/>
      <c r="FB115" s="244"/>
      <c r="FC115" s="244"/>
      <c r="FD115" s="244"/>
      <c r="FE115" s="244"/>
      <c r="FF115" s="244"/>
      <c r="FG115" s="244"/>
      <c r="FH115" s="244"/>
      <c r="FI115" s="244"/>
      <c r="FJ115" s="244"/>
      <c r="FK115" s="244"/>
      <c r="FL115" s="244"/>
      <c r="FM115" s="244"/>
      <c r="FN115" s="244"/>
      <c r="FO115" s="244"/>
      <c r="FP115" s="244"/>
      <c r="FQ115" s="244"/>
      <c r="FR115" s="244"/>
      <c r="FS115" s="244"/>
      <c r="FT115" s="244"/>
      <c r="FU115" s="244"/>
      <c r="FV115" s="244"/>
      <c r="FW115" s="244"/>
      <c r="FX115" s="244"/>
      <c r="FY115" s="244"/>
      <c r="FZ115" s="244"/>
      <c r="GA115" s="244"/>
      <c r="GB115" s="244"/>
      <c r="GC115" s="244"/>
      <c r="GD115" s="244"/>
      <c r="GE115" s="244"/>
      <c r="GF115" s="244"/>
      <c r="GG115" s="244"/>
      <c r="GH115" s="244"/>
      <c r="GI115" s="244"/>
      <c r="GJ115" s="244"/>
      <c r="GK115" s="244"/>
      <c r="GL115" s="244"/>
      <c r="GM115" s="244"/>
      <c r="GN115" s="244"/>
      <c r="GO115" s="244"/>
      <c r="GP115" s="244"/>
      <c r="GQ115" s="244"/>
      <c r="GR115" s="244"/>
      <c r="GS115" s="244"/>
      <c r="GT115" s="244"/>
      <c r="GU115" s="244"/>
      <c r="GV115" s="244"/>
      <c r="GW115" s="244"/>
      <c r="GX115" s="244"/>
      <c r="GY115" s="244"/>
      <c r="GZ115" s="244"/>
      <c r="HA115" s="244"/>
      <c r="HB115" s="244"/>
      <c r="HC115" s="249"/>
      <c r="HD115" s="249"/>
      <c r="HE115" s="249"/>
      <c r="HF115" s="249"/>
      <c r="HG115" s="249"/>
      <c r="HH115" s="249"/>
      <c r="HI115" s="249"/>
      <c r="HJ115" s="249"/>
      <c r="HK115" s="249"/>
      <c r="HL115" s="249"/>
      <c r="HM115" s="249"/>
      <c r="HN115" s="249"/>
      <c r="HO115" s="249"/>
      <c r="HP115" s="249"/>
      <c r="HQ115" s="249"/>
      <c r="HR115" s="249"/>
      <c r="HS115" s="249"/>
      <c r="HT115" s="249"/>
      <c r="HU115" s="249"/>
      <c r="HV115" s="249"/>
      <c r="HW115" s="249"/>
      <c r="HX115" s="249"/>
      <c r="HY115" s="249"/>
      <c r="HZ115" s="249"/>
      <c r="IA115" s="249"/>
      <c r="IB115" s="249"/>
      <c r="IC115" s="249"/>
    </row>
    <row r="116" spans="1:9">
      <c r="A116" s="239">
        <v>2</v>
      </c>
      <c r="B116" s="240" t="s">
        <v>87</v>
      </c>
      <c r="C116" s="240"/>
      <c r="D116" s="240"/>
      <c r="E116" s="240"/>
      <c r="F116" s="223">
        <v>607.4</v>
      </c>
      <c r="G116" s="223">
        <v>607.4</v>
      </c>
      <c r="H116" s="223">
        <v>607.4</v>
      </c>
      <c r="I116" s="246"/>
    </row>
  </sheetData>
  <mergeCells count="125">
    <mergeCell ref="A1:D1"/>
    <mergeCell ref="A2:I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3:E33"/>
    <mergeCell ref="C34:E34"/>
    <mergeCell ref="C35:E35"/>
    <mergeCell ref="C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82:E82"/>
    <mergeCell ref="A83:E83"/>
    <mergeCell ref="A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A106:E106"/>
    <mergeCell ref="A107:E107"/>
    <mergeCell ref="A108:E108"/>
    <mergeCell ref="B109:E109"/>
    <mergeCell ref="B110:E110"/>
    <mergeCell ref="A111:E111"/>
    <mergeCell ref="A112:E112"/>
    <mergeCell ref="A113:E113"/>
    <mergeCell ref="B114:E114"/>
    <mergeCell ref="B115:E115"/>
    <mergeCell ref="B116:E116"/>
    <mergeCell ref="A4:A5"/>
    <mergeCell ref="A11:A18"/>
    <mergeCell ref="A19:A20"/>
    <mergeCell ref="A21:A32"/>
    <mergeCell ref="A33:A36"/>
    <mergeCell ref="A37:A38"/>
    <mergeCell ref="A39:A40"/>
    <mergeCell ref="A41:A42"/>
    <mergeCell ref="A43:A44"/>
    <mergeCell ref="A45:A46"/>
    <mergeCell ref="A47:A48"/>
    <mergeCell ref="A50:A51"/>
    <mergeCell ref="A52:A53"/>
    <mergeCell ref="A54:A55"/>
    <mergeCell ref="A57:A58"/>
    <mergeCell ref="A59:A81"/>
    <mergeCell ref="A85:A88"/>
    <mergeCell ref="A89:A90"/>
    <mergeCell ref="A91:A92"/>
    <mergeCell ref="A93:A94"/>
    <mergeCell ref="A95:A96"/>
    <mergeCell ref="A98:A99"/>
    <mergeCell ref="A100:A101"/>
    <mergeCell ref="A102:A103"/>
    <mergeCell ref="A104:A105"/>
    <mergeCell ref="A109:A110"/>
    <mergeCell ref="A114:A115"/>
    <mergeCell ref="B21:B32"/>
    <mergeCell ref="B33:B36"/>
    <mergeCell ref="C22:C30"/>
    <mergeCell ref="F4:F5"/>
    <mergeCell ref="H4:H5"/>
    <mergeCell ref="I4:I5"/>
    <mergeCell ref="B59:D81"/>
    <mergeCell ref="B4:E5"/>
  </mergeCells>
  <printOptions horizontalCentered="1"/>
  <pageMargins left="0.511805555555556" right="0.511805555555556" top="0.747916666666667" bottom="0.747916666666667" header="0.313888888888889" footer="0.313888888888889"/>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6"/>
  <sheetViews>
    <sheetView tabSelected="1" view="pageBreakPreview" zoomScaleNormal="40" workbookViewId="0">
      <pane ySplit="7" topLeftCell="A64" activePane="bottomLeft" state="frozen"/>
      <selection/>
      <selection pane="bottomLeft" activeCell="C3" sqref="C3:C4"/>
    </sheetView>
  </sheetViews>
  <sheetFormatPr defaultColWidth="9" defaultRowHeight="13.5"/>
  <cols>
    <col min="1" max="1" width="9" style="48"/>
    <col min="3" max="3" width="21.0916666666667" customWidth="1"/>
    <col min="4" max="4" width="10.2583333333333" customWidth="1"/>
    <col min="5" max="5" width="37.6333333333333" customWidth="1"/>
    <col min="6" max="7" width="9" customWidth="1"/>
    <col min="8" max="8" width="14.725" customWidth="1"/>
    <col min="9" max="9" width="15" customWidth="1"/>
    <col min="10" max="10" width="17.75" style="49" customWidth="1"/>
    <col min="11" max="12" width="10.4416666666667" customWidth="1"/>
    <col min="13" max="13" width="11.5416666666667"/>
    <col min="14" max="14" width="10.3666666666667"/>
    <col min="15" max="15" width="9.18333333333333"/>
    <col min="16" max="16" width="9.36666666666667" customWidth="1"/>
    <col min="17" max="20" width="9" customWidth="1"/>
    <col min="21" max="21" width="10.5416666666667" customWidth="1"/>
    <col min="22" max="22" width="9" customWidth="1"/>
    <col min="23" max="23" width="12.3666666666667" style="50" customWidth="1"/>
    <col min="24" max="24" width="12.075" style="50" customWidth="1"/>
    <col min="25" max="25" width="9" style="50"/>
    <col min="26" max="27" width="10.4416666666667" customWidth="1"/>
  </cols>
  <sheetData>
    <row r="1" ht="31.5" spans="1:250">
      <c r="A1" s="51" t="s">
        <v>88</v>
      </c>
      <c r="B1" s="51"/>
      <c r="C1" s="51"/>
      <c r="D1" s="51"/>
      <c r="E1" s="51"/>
      <c r="F1" s="51"/>
      <c r="G1" s="51"/>
      <c r="H1" s="51"/>
      <c r="I1" s="51"/>
      <c r="J1" s="51"/>
      <c r="K1" s="51"/>
      <c r="L1" s="51"/>
      <c r="M1" s="51"/>
      <c r="N1" s="51"/>
      <c r="O1" s="51"/>
      <c r="P1" s="51"/>
      <c r="Q1" s="51"/>
      <c r="R1" s="51"/>
      <c r="S1" s="51"/>
      <c r="T1" s="51"/>
      <c r="U1" s="51"/>
      <c r="V1" s="51"/>
      <c r="W1" s="51"/>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row>
    <row r="2" ht="14.25" spans="1:255">
      <c r="A2" s="52" t="s">
        <v>89</v>
      </c>
      <c r="B2" s="53"/>
      <c r="C2" s="53"/>
      <c r="D2" s="53"/>
      <c r="E2" s="53"/>
      <c r="F2" s="53"/>
      <c r="G2" s="53"/>
      <c r="H2" s="54"/>
      <c r="I2" s="54"/>
      <c r="J2" s="87"/>
      <c r="K2" s="53"/>
      <c r="L2" s="53"/>
      <c r="M2" s="53"/>
      <c r="N2" s="53"/>
      <c r="O2" s="53"/>
      <c r="P2" s="53"/>
      <c r="Q2" s="53"/>
      <c r="R2" s="53"/>
      <c r="S2" s="53"/>
      <c r="T2" s="53"/>
      <c r="U2" s="53"/>
      <c r="V2" s="53"/>
      <c r="W2" s="96"/>
      <c r="X2" s="96"/>
      <c r="Y2" s="96"/>
      <c r="Z2" s="53"/>
      <c r="AA2" s="53"/>
      <c r="AB2" s="106"/>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row>
    <row r="3" ht="15" customHeight="1" spans="1:255">
      <c r="A3" s="55" t="s">
        <v>3</v>
      </c>
      <c r="B3" s="56" t="s">
        <v>90</v>
      </c>
      <c r="C3" s="57" t="s">
        <v>91</v>
      </c>
      <c r="D3" s="57" t="s">
        <v>92</v>
      </c>
      <c r="E3" s="57" t="s">
        <v>93</v>
      </c>
      <c r="F3" s="58" t="s">
        <v>94</v>
      </c>
      <c r="G3" s="57" t="s">
        <v>95</v>
      </c>
      <c r="H3" s="59" t="s">
        <v>96</v>
      </c>
      <c r="I3" s="59" t="s">
        <v>97</v>
      </c>
      <c r="J3" s="88" t="s">
        <v>98</v>
      </c>
      <c r="K3" s="56"/>
      <c r="L3" s="57" t="s">
        <v>99</v>
      </c>
      <c r="M3" s="57"/>
      <c r="N3" s="57"/>
      <c r="O3" s="57"/>
      <c r="P3" s="57"/>
      <c r="Q3" s="57"/>
      <c r="R3" s="57"/>
      <c r="S3" s="57" t="s">
        <v>100</v>
      </c>
      <c r="T3" s="57" t="s">
        <v>101</v>
      </c>
      <c r="U3" s="88" t="s">
        <v>102</v>
      </c>
      <c r="V3" s="57" t="s">
        <v>6</v>
      </c>
      <c r="W3" s="57"/>
      <c r="X3" s="57"/>
      <c r="Y3" s="57" t="s">
        <v>103</v>
      </c>
      <c r="Z3" s="58" t="s">
        <v>104</v>
      </c>
      <c r="AA3" s="58" t="s">
        <v>105</v>
      </c>
      <c r="AB3" s="107" t="s">
        <v>8</v>
      </c>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row>
    <row r="4" ht="46" customHeight="1" spans="1:255">
      <c r="A4" s="55"/>
      <c r="B4" s="56"/>
      <c r="C4" s="57"/>
      <c r="D4" s="57"/>
      <c r="E4" s="57"/>
      <c r="F4" s="60"/>
      <c r="G4" s="57"/>
      <c r="H4" s="61"/>
      <c r="I4" s="61"/>
      <c r="J4" s="58" t="s">
        <v>106</v>
      </c>
      <c r="K4" s="58" t="s">
        <v>107</v>
      </c>
      <c r="L4" s="57" t="s">
        <v>108</v>
      </c>
      <c r="M4" s="57" t="s">
        <v>109</v>
      </c>
      <c r="N4" s="57" t="s">
        <v>110</v>
      </c>
      <c r="O4" s="57" t="s">
        <v>111</v>
      </c>
      <c r="P4" s="57" t="s">
        <v>112</v>
      </c>
      <c r="Q4" s="57" t="s">
        <v>113</v>
      </c>
      <c r="R4" s="57" t="s">
        <v>114</v>
      </c>
      <c r="S4" s="57"/>
      <c r="T4" s="57"/>
      <c r="U4" s="88"/>
      <c r="V4" s="57" t="s">
        <v>115</v>
      </c>
      <c r="W4" s="57" t="s">
        <v>116</v>
      </c>
      <c r="X4" s="57" t="s">
        <v>117</v>
      </c>
      <c r="Y4" s="57"/>
      <c r="Z4" s="60"/>
      <c r="AA4" s="60"/>
      <c r="AB4" s="108"/>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row>
    <row r="5" spans="1:255">
      <c r="A5" s="62" t="s">
        <v>118</v>
      </c>
      <c r="B5" s="63"/>
      <c r="C5" s="63">
        <v>1</v>
      </c>
      <c r="D5" s="63">
        <v>2</v>
      </c>
      <c r="E5" s="63">
        <v>3</v>
      </c>
      <c r="F5" s="63">
        <v>4</v>
      </c>
      <c r="G5" s="63">
        <v>5</v>
      </c>
      <c r="H5" s="63">
        <v>6</v>
      </c>
      <c r="I5" s="63">
        <v>7</v>
      </c>
      <c r="J5" s="63">
        <v>8</v>
      </c>
      <c r="K5" s="63">
        <v>9</v>
      </c>
      <c r="L5" s="63">
        <v>10</v>
      </c>
      <c r="M5" s="63">
        <v>11</v>
      </c>
      <c r="N5" s="63">
        <v>12</v>
      </c>
      <c r="O5" s="63">
        <v>13</v>
      </c>
      <c r="P5" s="63">
        <v>14</v>
      </c>
      <c r="Q5" s="63">
        <v>16</v>
      </c>
      <c r="R5" s="63">
        <v>17</v>
      </c>
      <c r="S5" s="63">
        <v>18</v>
      </c>
      <c r="T5" s="63">
        <v>19</v>
      </c>
      <c r="U5" s="97">
        <v>20</v>
      </c>
      <c r="V5" s="63">
        <v>21</v>
      </c>
      <c r="W5" s="63">
        <v>22</v>
      </c>
      <c r="X5" s="63">
        <v>23</v>
      </c>
      <c r="Y5" s="63">
        <v>25</v>
      </c>
      <c r="Z5" s="63">
        <v>26</v>
      </c>
      <c r="AA5" s="63">
        <v>27</v>
      </c>
      <c r="AB5" s="109"/>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28"/>
    </row>
    <row r="6" spans="1:255">
      <c r="A6" s="64" t="s">
        <v>119</v>
      </c>
      <c r="B6" s="65"/>
      <c r="C6" s="64">
        <v>60</v>
      </c>
      <c r="D6" s="65"/>
      <c r="E6" s="65"/>
      <c r="F6" s="65"/>
      <c r="G6" s="65"/>
      <c r="H6" s="66"/>
      <c r="I6" s="66"/>
      <c r="J6" s="65"/>
      <c r="K6" s="65">
        <f>K7+K40+K81+K85</f>
        <v>17314.57</v>
      </c>
      <c r="L6" s="65">
        <f>L7+L40+L81+L85</f>
        <v>17314.57</v>
      </c>
      <c r="M6" s="65">
        <f t="shared" ref="L6:R6" si="0">M7+M40+M81+M85</f>
        <v>12655.43</v>
      </c>
      <c r="N6" s="65">
        <f t="shared" si="0"/>
        <v>1961.74</v>
      </c>
      <c r="O6" s="65">
        <f t="shared" si="0"/>
        <v>940</v>
      </c>
      <c r="P6" s="65">
        <f t="shared" si="0"/>
        <v>1757.4</v>
      </c>
      <c r="Q6" s="65">
        <f t="shared" si="0"/>
        <v>0</v>
      </c>
      <c r="R6" s="65">
        <f t="shared" si="0"/>
        <v>0</v>
      </c>
      <c r="S6" s="65">
        <v>263</v>
      </c>
      <c r="T6" s="98">
        <v>6818</v>
      </c>
      <c r="U6" s="99">
        <v>42198</v>
      </c>
      <c r="V6" s="98">
        <v>1803</v>
      </c>
      <c r="W6" s="98">
        <v>12716</v>
      </c>
      <c r="X6" s="98">
        <v>12716</v>
      </c>
      <c r="Y6" s="98"/>
      <c r="Z6" s="98">
        <f>Z7+Z40+Z81+Z85</f>
        <v>12716.771414</v>
      </c>
      <c r="AA6" s="98"/>
      <c r="AB6" s="111"/>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29"/>
    </row>
    <row r="7" spans="1:255">
      <c r="A7" s="64" t="s">
        <v>120</v>
      </c>
      <c r="B7" s="64"/>
      <c r="C7" s="64"/>
      <c r="D7" s="64" t="s">
        <v>121</v>
      </c>
      <c r="E7" s="67"/>
      <c r="F7" s="67"/>
      <c r="G7" s="67"/>
      <c r="H7" s="67"/>
      <c r="I7" s="67"/>
      <c r="J7" s="67"/>
      <c r="K7" s="65">
        <f>SUM(K8:K39)</f>
        <v>7295.35</v>
      </c>
      <c r="L7" s="65">
        <f>SUM(L8:L38)</f>
        <v>7295.35</v>
      </c>
      <c r="M7" s="65">
        <f>SUM(M8:M39)</f>
        <v>7295.35</v>
      </c>
      <c r="N7" s="65">
        <v>0</v>
      </c>
      <c r="O7" s="65">
        <v>0</v>
      </c>
      <c r="P7" s="65">
        <v>0</v>
      </c>
      <c r="Q7" s="65">
        <v>0</v>
      </c>
      <c r="R7" s="65">
        <v>0</v>
      </c>
      <c r="S7" s="65">
        <f>SUM(S8:S38)</f>
        <v>312.7</v>
      </c>
      <c r="T7" s="65">
        <f>SUM(T8:T38)</f>
        <v>3964</v>
      </c>
      <c r="U7" s="100">
        <f>SUM(U8:U38)</f>
        <v>17655</v>
      </c>
      <c r="V7" s="65">
        <f>SUM(V8:V38)</f>
        <v>1279</v>
      </c>
      <c r="W7" s="65">
        <f>SUM(W8:W38)</f>
        <v>4595</v>
      </c>
      <c r="X7" s="98">
        <v>3627</v>
      </c>
      <c r="Y7" s="65"/>
      <c r="Z7" s="65">
        <f>SUM(Z8:Z39)</f>
        <v>5311.352</v>
      </c>
      <c r="AA7" s="65"/>
      <c r="AB7" s="111"/>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29"/>
      <c r="IU7" s="112"/>
    </row>
    <row r="8" ht="149" customHeight="1" spans="1:255">
      <c r="A8" s="68">
        <v>1</v>
      </c>
      <c r="B8" s="69" t="s">
        <v>7</v>
      </c>
      <c r="C8" s="69" t="s">
        <v>122</v>
      </c>
      <c r="D8" s="69" t="s">
        <v>123</v>
      </c>
      <c r="E8" s="69" t="s">
        <v>124</v>
      </c>
      <c r="F8" s="69" t="s">
        <v>125</v>
      </c>
      <c r="G8" s="69" t="s">
        <v>126</v>
      </c>
      <c r="H8" s="70">
        <v>44348</v>
      </c>
      <c r="I8" s="70">
        <v>44896</v>
      </c>
      <c r="J8" s="13" t="s">
        <v>127</v>
      </c>
      <c r="K8" s="13">
        <v>2900.53</v>
      </c>
      <c r="L8" s="13">
        <v>2900.53</v>
      </c>
      <c r="M8" s="13">
        <v>2900.53</v>
      </c>
      <c r="N8" s="13"/>
      <c r="O8" s="13"/>
      <c r="P8" s="13"/>
      <c r="Q8" s="13"/>
      <c r="R8" s="13"/>
      <c r="S8" s="13">
        <v>50</v>
      </c>
      <c r="T8" s="83">
        <v>2065</v>
      </c>
      <c r="U8" s="83">
        <v>8486</v>
      </c>
      <c r="V8" s="83">
        <v>519</v>
      </c>
      <c r="W8" s="83">
        <v>2016</v>
      </c>
      <c r="X8" s="83">
        <v>2016</v>
      </c>
      <c r="Y8" s="13" t="s">
        <v>128</v>
      </c>
      <c r="Z8" s="13">
        <v>1809.42</v>
      </c>
      <c r="AA8" s="13" t="s">
        <v>129</v>
      </c>
      <c r="AB8" s="13" t="s">
        <v>130</v>
      </c>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30"/>
    </row>
    <row r="9" ht="45" customHeight="1" spans="1:255">
      <c r="A9" s="68">
        <v>2</v>
      </c>
      <c r="B9" s="69" t="s">
        <v>7</v>
      </c>
      <c r="C9" s="69" t="s">
        <v>131</v>
      </c>
      <c r="D9" s="69" t="s">
        <v>132</v>
      </c>
      <c r="E9" s="69" t="s">
        <v>133</v>
      </c>
      <c r="F9" s="69" t="s">
        <v>125</v>
      </c>
      <c r="G9" s="69" t="s">
        <v>126</v>
      </c>
      <c r="H9" s="70">
        <v>44317</v>
      </c>
      <c r="I9" s="84">
        <v>44531</v>
      </c>
      <c r="J9" s="13" t="s">
        <v>127</v>
      </c>
      <c r="K9" s="13">
        <v>121</v>
      </c>
      <c r="L9" s="13">
        <v>121</v>
      </c>
      <c r="M9" s="13">
        <v>121</v>
      </c>
      <c r="N9" s="13"/>
      <c r="O9" s="13"/>
      <c r="P9" s="13"/>
      <c r="Q9" s="13"/>
      <c r="R9" s="13"/>
      <c r="S9" s="13">
        <v>4</v>
      </c>
      <c r="T9" s="83">
        <v>29</v>
      </c>
      <c r="U9" s="83">
        <v>168</v>
      </c>
      <c r="V9" s="83">
        <v>10</v>
      </c>
      <c r="W9" s="83">
        <v>63</v>
      </c>
      <c r="X9" s="83">
        <v>63</v>
      </c>
      <c r="Y9" s="13" t="s">
        <v>128</v>
      </c>
      <c r="Z9" s="13">
        <v>109.1345</v>
      </c>
      <c r="AA9" s="13" t="s">
        <v>134</v>
      </c>
      <c r="AB9" s="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30"/>
    </row>
    <row r="10" ht="45" customHeight="1" spans="1:255">
      <c r="A10" s="68">
        <v>3</v>
      </c>
      <c r="B10" s="69" t="s">
        <v>7</v>
      </c>
      <c r="C10" s="69" t="s">
        <v>135</v>
      </c>
      <c r="D10" s="69" t="s">
        <v>136</v>
      </c>
      <c r="E10" s="69" t="s">
        <v>137</v>
      </c>
      <c r="F10" s="69" t="s">
        <v>125</v>
      </c>
      <c r="G10" s="69" t="s">
        <v>126</v>
      </c>
      <c r="H10" s="70">
        <v>44317</v>
      </c>
      <c r="I10" s="84">
        <v>44531</v>
      </c>
      <c r="J10" s="13" t="s">
        <v>127</v>
      </c>
      <c r="K10" s="13">
        <v>114</v>
      </c>
      <c r="L10" s="13">
        <v>114</v>
      </c>
      <c r="M10" s="13">
        <v>114</v>
      </c>
      <c r="N10" s="13"/>
      <c r="O10" s="13"/>
      <c r="P10" s="13"/>
      <c r="Q10" s="13"/>
      <c r="R10" s="13"/>
      <c r="S10" s="13">
        <v>2</v>
      </c>
      <c r="T10" s="83">
        <v>66</v>
      </c>
      <c r="U10" s="83">
        <v>336</v>
      </c>
      <c r="V10" s="83">
        <v>20</v>
      </c>
      <c r="W10" s="83">
        <v>98</v>
      </c>
      <c r="X10" s="83">
        <v>98</v>
      </c>
      <c r="Y10" s="13" t="s">
        <v>128</v>
      </c>
      <c r="Z10" s="13">
        <v>111.04</v>
      </c>
      <c r="AA10" s="13" t="s">
        <v>134</v>
      </c>
      <c r="AB10" s="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30"/>
    </row>
    <row r="11" ht="45" customHeight="1" spans="1:255">
      <c r="A11" s="68">
        <v>4</v>
      </c>
      <c r="B11" s="69" t="s">
        <v>7</v>
      </c>
      <c r="C11" s="69" t="s">
        <v>138</v>
      </c>
      <c r="D11" s="69" t="s">
        <v>139</v>
      </c>
      <c r="E11" s="69" t="s">
        <v>140</v>
      </c>
      <c r="F11" s="69" t="s">
        <v>125</v>
      </c>
      <c r="G11" s="69" t="s">
        <v>126</v>
      </c>
      <c r="H11" s="70">
        <v>44317</v>
      </c>
      <c r="I11" s="84">
        <v>44531</v>
      </c>
      <c r="J11" s="13" t="s">
        <v>127</v>
      </c>
      <c r="K11" s="13">
        <v>60.57</v>
      </c>
      <c r="L11" s="13">
        <v>60.57</v>
      </c>
      <c r="M11" s="13">
        <v>60.57</v>
      </c>
      <c r="N11" s="13"/>
      <c r="O11" s="13"/>
      <c r="P11" s="13"/>
      <c r="Q11" s="13"/>
      <c r="R11" s="13"/>
      <c r="S11" s="13">
        <v>5</v>
      </c>
      <c r="T11" s="83">
        <v>19</v>
      </c>
      <c r="U11" s="83">
        <v>95</v>
      </c>
      <c r="V11" s="83">
        <v>9</v>
      </c>
      <c r="W11" s="83">
        <v>43</v>
      </c>
      <c r="X11" s="83">
        <v>43</v>
      </c>
      <c r="Y11" s="13" t="s">
        <v>128</v>
      </c>
      <c r="Z11" s="13">
        <v>44.812</v>
      </c>
      <c r="AA11" s="13" t="s">
        <v>134</v>
      </c>
      <c r="AB11" s="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30"/>
    </row>
    <row r="12" ht="135" customHeight="1" spans="1:254">
      <c r="A12" s="68">
        <v>5</v>
      </c>
      <c r="B12" s="69" t="s">
        <v>7</v>
      </c>
      <c r="C12" s="13" t="s">
        <v>141</v>
      </c>
      <c r="D12" s="13" t="s">
        <v>142</v>
      </c>
      <c r="E12" s="13" t="s">
        <v>143</v>
      </c>
      <c r="F12" s="69" t="s">
        <v>125</v>
      </c>
      <c r="G12" s="69" t="s">
        <v>126</v>
      </c>
      <c r="H12" s="70">
        <v>44105</v>
      </c>
      <c r="I12" s="70">
        <v>44348</v>
      </c>
      <c r="J12" s="13" t="s">
        <v>127</v>
      </c>
      <c r="K12" s="13">
        <v>131.67</v>
      </c>
      <c r="L12" s="13">
        <v>131.67</v>
      </c>
      <c r="M12" s="13">
        <v>131.67</v>
      </c>
      <c r="N12" s="13"/>
      <c r="O12" s="13"/>
      <c r="P12" s="13"/>
      <c r="Q12" s="13"/>
      <c r="R12" s="13"/>
      <c r="S12" s="13">
        <v>28.45</v>
      </c>
      <c r="T12" s="83">
        <v>54</v>
      </c>
      <c r="U12" s="83">
        <v>187</v>
      </c>
      <c r="V12" s="83">
        <v>26</v>
      </c>
      <c r="W12" s="83">
        <v>71</v>
      </c>
      <c r="X12" s="83">
        <v>71</v>
      </c>
      <c r="Y12" s="13" t="s">
        <v>144</v>
      </c>
      <c r="Z12" s="13">
        <v>6.7095</v>
      </c>
      <c r="AA12" s="13" t="s">
        <v>134</v>
      </c>
      <c r="AB12" s="13"/>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row>
    <row r="13" ht="130" customHeight="1" spans="1:254">
      <c r="A13" s="68">
        <v>6</v>
      </c>
      <c r="B13" s="69" t="s">
        <v>7</v>
      </c>
      <c r="C13" s="13" t="s">
        <v>145</v>
      </c>
      <c r="D13" s="13" t="s">
        <v>146</v>
      </c>
      <c r="E13" s="13" t="s">
        <v>147</v>
      </c>
      <c r="F13" s="69" t="s">
        <v>125</v>
      </c>
      <c r="G13" s="69" t="s">
        <v>126</v>
      </c>
      <c r="H13" s="70">
        <v>44105</v>
      </c>
      <c r="I13" s="70">
        <v>44348</v>
      </c>
      <c r="J13" s="13" t="s">
        <v>127</v>
      </c>
      <c r="K13" s="13">
        <v>389.24</v>
      </c>
      <c r="L13" s="13">
        <v>389.24</v>
      </c>
      <c r="M13" s="13">
        <v>389.24</v>
      </c>
      <c r="N13" s="13"/>
      <c r="O13" s="13"/>
      <c r="P13" s="13"/>
      <c r="Q13" s="13"/>
      <c r="R13" s="13"/>
      <c r="S13" s="13">
        <v>71.55</v>
      </c>
      <c r="T13" s="83">
        <v>81</v>
      </c>
      <c r="U13" s="83">
        <v>309</v>
      </c>
      <c r="V13" s="83">
        <v>9</v>
      </c>
      <c r="W13" s="83">
        <v>28</v>
      </c>
      <c r="X13" s="83">
        <v>28</v>
      </c>
      <c r="Y13" s="13" t="s">
        <v>144</v>
      </c>
      <c r="Z13" s="13">
        <v>302.1724</v>
      </c>
      <c r="AA13" s="13" t="s">
        <v>134</v>
      </c>
      <c r="AB13" s="13"/>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row>
    <row r="14" ht="45" customHeight="1" spans="1:254">
      <c r="A14" s="68">
        <v>7</v>
      </c>
      <c r="B14" s="69" t="s">
        <v>7</v>
      </c>
      <c r="C14" s="13" t="s">
        <v>148</v>
      </c>
      <c r="D14" s="69" t="s">
        <v>149</v>
      </c>
      <c r="E14" s="13" t="s">
        <v>150</v>
      </c>
      <c r="F14" s="69" t="s">
        <v>125</v>
      </c>
      <c r="G14" s="69" t="s">
        <v>126</v>
      </c>
      <c r="H14" s="70">
        <v>44166</v>
      </c>
      <c r="I14" s="70">
        <v>44287</v>
      </c>
      <c r="J14" s="13" t="s">
        <v>127</v>
      </c>
      <c r="K14" s="13">
        <v>18</v>
      </c>
      <c r="L14" s="13">
        <v>18</v>
      </c>
      <c r="M14" s="13">
        <v>18</v>
      </c>
      <c r="N14" s="13"/>
      <c r="O14" s="13"/>
      <c r="P14" s="13"/>
      <c r="Q14" s="13"/>
      <c r="R14" s="13"/>
      <c r="S14" s="13">
        <v>10</v>
      </c>
      <c r="T14" s="83">
        <v>23</v>
      </c>
      <c r="U14" s="83">
        <v>96</v>
      </c>
      <c r="V14" s="83">
        <v>18</v>
      </c>
      <c r="W14" s="83">
        <v>80</v>
      </c>
      <c r="X14" s="83">
        <v>80</v>
      </c>
      <c r="Y14" s="13" t="s">
        <v>144</v>
      </c>
      <c r="Z14" s="13">
        <v>18</v>
      </c>
      <c r="AA14" s="13" t="s">
        <v>134</v>
      </c>
      <c r="AB14" s="13"/>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row>
    <row r="15" ht="100" customHeight="1" spans="1:254">
      <c r="A15" s="68">
        <v>8</v>
      </c>
      <c r="B15" s="69" t="s">
        <v>7</v>
      </c>
      <c r="C15" s="13" t="s">
        <v>151</v>
      </c>
      <c r="D15" s="69" t="s">
        <v>152</v>
      </c>
      <c r="E15" s="13" t="s">
        <v>153</v>
      </c>
      <c r="F15" s="69" t="s">
        <v>125</v>
      </c>
      <c r="G15" s="69" t="s">
        <v>126</v>
      </c>
      <c r="H15" s="70">
        <v>44317</v>
      </c>
      <c r="I15" s="70">
        <v>44531</v>
      </c>
      <c r="J15" s="13" t="s">
        <v>127</v>
      </c>
      <c r="K15" s="13">
        <v>180</v>
      </c>
      <c r="L15" s="13">
        <v>180</v>
      </c>
      <c r="M15" s="13">
        <v>180</v>
      </c>
      <c r="N15" s="13"/>
      <c r="O15" s="13"/>
      <c r="P15" s="13"/>
      <c r="Q15" s="13"/>
      <c r="R15" s="13"/>
      <c r="S15" s="13">
        <v>5</v>
      </c>
      <c r="T15" s="83">
        <v>41</v>
      </c>
      <c r="U15" s="83">
        <v>165</v>
      </c>
      <c r="V15" s="83">
        <v>12</v>
      </c>
      <c r="W15" s="83">
        <v>49</v>
      </c>
      <c r="X15" s="83">
        <v>49</v>
      </c>
      <c r="Y15" s="13" t="s">
        <v>144</v>
      </c>
      <c r="Z15" s="13">
        <v>180</v>
      </c>
      <c r="AA15" s="13" t="s">
        <v>134</v>
      </c>
      <c r="AB15" s="13"/>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26"/>
      <c r="HP15" s="126"/>
      <c r="HQ15" s="126"/>
      <c r="HR15" s="126"/>
      <c r="HS15" s="126"/>
      <c r="HT15" s="126"/>
      <c r="HU15" s="126"/>
      <c r="HV15" s="126"/>
      <c r="HW15" s="126"/>
      <c r="HX15" s="126"/>
      <c r="HY15" s="126"/>
      <c r="HZ15" s="126"/>
      <c r="IA15" s="126"/>
      <c r="IB15" s="126"/>
      <c r="IC15" s="126"/>
      <c r="ID15" s="126"/>
      <c r="IE15" s="126"/>
      <c r="IF15" s="126"/>
      <c r="IG15" s="126"/>
      <c r="IH15" s="126"/>
      <c r="II15" s="126"/>
      <c r="IJ15" s="126"/>
      <c r="IK15" s="126"/>
      <c r="IL15" s="126"/>
      <c r="IM15" s="126"/>
      <c r="IN15" s="126"/>
      <c r="IO15" s="126"/>
      <c r="IP15" s="126"/>
      <c r="IQ15" s="126"/>
      <c r="IR15" s="126"/>
      <c r="IS15" s="126"/>
      <c r="IT15" s="126"/>
    </row>
    <row r="16" ht="45" customHeight="1" spans="1:254">
      <c r="A16" s="68">
        <v>9</v>
      </c>
      <c r="B16" s="69" t="s">
        <v>7</v>
      </c>
      <c r="C16" s="13" t="s">
        <v>154</v>
      </c>
      <c r="D16" s="69" t="s">
        <v>146</v>
      </c>
      <c r="E16" s="13" t="s">
        <v>155</v>
      </c>
      <c r="F16" s="69" t="s">
        <v>125</v>
      </c>
      <c r="G16" s="69" t="s">
        <v>126</v>
      </c>
      <c r="H16" s="70">
        <v>44317</v>
      </c>
      <c r="I16" s="70">
        <v>44531</v>
      </c>
      <c r="J16" s="13" t="s">
        <v>127</v>
      </c>
      <c r="K16" s="13">
        <v>180</v>
      </c>
      <c r="L16" s="13">
        <v>180</v>
      </c>
      <c r="M16" s="13">
        <v>180</v>
      </c>
      <c r="N16" s="89"/>
      <c r="O16" s="13"/>
      <c r="P16" s="13"/>
      <c r="Q16" s="13"/>
      <c r="R16" s="13"/>
      <c r="S16" s="13">
        <v>5</v>
      </c>
      <c r="T16" s="83">
        <v>81</v>
      </c>
      <c r="U16" s="83">
        <v>309</v>
      </c>
      <c r="V16" s="83">
        <v>7</v>
      </c>
      <c r="W16" s="83">
        <v>20</v>
      </c>
      <c r="X16" s="83">
        <v>20</v>
      </c>
      <c r="Y16" s="13" t="s">
        <v>144</v>
      </c>
      <c r="Z16" s="13">
        <v>180</v>
      </c>
      <c r="AA16" s="13" t="s">
        <v>129</v>
      </c>
      <c r="AB16" s="13"/>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6"/>
      <c r="IL16" s="126"/>
      <c r="IM16" s="126"/>
      <c r="IN16" s="126"/>
      <c r="IO16" s="126"/>
      <c r="IP16" s="126"/>
      <c r="IQ16" s="126"/>
      <c r="IR16" s="126"/>
      <c r="IS16" s="126"/>
      <c r="IT16" s="126"/>
    </row>
    <row r="17" ht="45" customHeight="1" spans="1:254">
      <c r="A17" s="71">
        <v>10</v>
      </c>
      <c r="B17" s="72" t="s">
        <v>7</v>
      </c>
      <c r="C17" s="72" t="s">
        <v>156</v>
      </c>
      <c r="D17" s="72" t="s">
        <v>157</v>
      </c>
      <c r="E17" s="72" t="s">
        <v>158</v>
      </c>
      <c r="F17" s="72" t="s">
        <v>125</v>
      </c>
      <c r="G17" s="72" t="s">
        <v>126</v>
      </c>
      <c r="H17" s="73">
        <v>44136</v>
      </c>
      <c r="I17" s="73">
        <v>44531</v>
      </c>
      <c r="J17" s="72" t="s">
        <v>127</v>
      </c>
      <c r="K17" s="72">
        <v>174.21</v>
      </c>
      <c r="L17" s="72">
        <v>174.21</v>
      </c>
      <c r="M17" s="13">
        <v>174.21</v>
      </c>
      <c r="N17" s="13"/>
      <c r="O17" s="13"/>
      <c r="P17" s="13"/>
      <c r="Q17" s="13"/>
      <c r="R17" s="13"/>
      <c r="S17" s="13">
        <v>10</v>
      </c>
      <c r="T17" s="83">
        <v>79</v>
      </c>
      <c r="U17" s="83">
        <v>435</v>
      </c>
      <c r="V17" s="83">
        <v>9</v>
      </c>
      <c r="W17" s="83">
        <v>26</v>
      </c>
      <c r="X17" s="83">
        <v>26</v>
      </c>
      <c r="Y17" s="13" t="s">
        <v>144</v>
      </c>
      <c r="Z17" s="72">
        <v>174.21</v>
      </c>
      <c r="AA17" s="72" t="s">
        <v>134</v>
      </c>
      <c r="AB17" s="13"/>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row>
    <row r="18" ht="45" customHeight="1" spans="1:254">
      <c r="A18" s="68">
        <v>11</v>
      </c>
      <c r="B18" s="13" t="s">
        <v>7</v>
      </c>
      <c r="C18" s="13" t="s">
        <v>159</v>
      </c>
      <c r="D18" s="13" t="s">
        <v>160</v>
      </c>
      <c r="E18" s="13" t="s">
        <v>161</v>
      </c>
      <c r="F18" s="69" t="s">
        <v>125</v>
      </c>
      <c r="G18" s="69" t="s">
        <v>126</v>
      </c>
      <c r="H18" s="70">
        <v>44136</v>
      </c>
      <c r="I18" s="70">
        <v>44531</v>
      </c>
      <c r="J18" s="13" t="s">
        <v>127</v>
      </c>
      <c r="K18" s="13">
        <v>99.76</v>
      </c>
      <c r="L18" s="13">
        <v>99.76</v>
      </c>
      <c r="M18" s="13">
        <v>99.76</v>
      </c>
      <c r="N18" s="13"/>
      <c r="O18" s="13"/>
      <c r="P18" s="13"/>
      <c r="Q18" s="13"/>
      <c r="R18" s="13"/>
      <c r="S18" s="13">
        <v>6</v>
      </c>
      <c r="T18" s="83">
        <v>17</v>
      </c>
      <c r="U18" s="83">
        <v>103</v>
      </c>
      <c r="V18" s="83">
        <v>15</v>
      </c>
      <c r="W18" s="83">
        <v>91</v>
      </c>
      <c r="X18" s="83">
        <v>91</v>
      </c>
      <c r="Y18" s="13" t="s">
        <v>144</v>
      </c>
      <c r="Z18" s="13">
        <v>99.76</v>
      </c>
      <c r="AA18" s="13" t="s">
        <v>134</v>
      </c>
      <c r="AB18" s="13"/>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row>
    <row r="19" ht="45" customHeight="1" spans="1:254">
      <c r="A19" s="68">
        <v>12</v>
      </c>
      <c r="B19" s="13" t="s">
        <v>7</v>
      </c>
      <c r="C19" s="13" t="s">
        <v>162</v>
      </c>
      <c r="D19" s="13" t="s">
        <v>163</v>
      </c>
      <c r="E19" s="13" t="s">
        <v>164</v>
      </c>
      <c r="F19" s="69" t="s">
        <v>125</v>
      </c>
      <c r="G19" s="69" t="s">
        <v>126</v>
      </c>
      <c r="H19" s="70">
        <v>44136</v>
      </c>
      <c r="I19" s="70">
        <v>44531</v>
      </c>
      <c r="J19" s="13" t="s">
        <v>127</v>
      </c>
      <c r="K19" s="13">
        <v>81.2</v>
      </c>
      <c r="L19" s="13">
        <v>81.2</v>
      </c>
      <c r="M19" s="13">
        <v>81.2</v>
      </c>
      <c r="N19" s="13"/>
      <c r="O19" s="13"/>
      <c r="P19" s="13"/>
      <c r="Q19" s="13"/>
      <c r="R19" s="13"/>
      <c r="S19" s="13">
        <v>7</v>
      </c>
      <c r="T19" s="83">
        <v>151</v>
      </c>
      <c r="U19" s="83">
        <v>744</v>
      </c>
      <c r="V19" s="83">
        <v>26</v>
      </c>
      <c r="W19" s="83">
        <v>124</v>
      </c>
      <c r="X19" s="83">
        <v>124</v>
      </c>
      <c r="Y19" s="13" t="s">
        <v>144</v>
      </c>
      <c r="Z19" s="13">
        <v>81.2</v>
      </c>
      <c r="AA19" s="13" t="s">
        <v>134</v>
      </c>
      <c r="AB19" s="13"/>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row>
    <row r="20" ht="45" customHeight="1" spans="1:254">
      <c r="A20" s="71">
        <v>13</v>
      </c>
      <c r="B20" s="71" t="s">
        <v>7</v>
      </c>
      <c r="C20" s="71" t="s">
        <v>165</v>
      </c>
      <c r="D20" s="71" t="s">
        <v>166</v>
      </c>
      <c r="E20" s="71" t="s">
        <v>167</v>
      </c>
      <c r="F20" s="71" t="s">
        <v>125</v>
      </c>
      <c r="G20" s="71" t="s">
        <v>126</v>
      </c>
      <c r="H20" s="73">
        <v>44136</v>
      </c>
      <c r="I20" s="73">
        <v>44531</v>
      </c>
      <c r="J20" s="13" t="s">
        <v>127</v>
      </c>
      <c r="K20" s="72">
        <v>207</v>
      </c>
      <c r="L20" s="72">
        <v>207</v>
      </c>
      <c r="M20" s="13">
        <v>82.5</v>
      </c>
      <c r="N20" s="89"/>
      <c r="O20" s="13"/>
      <c r="P20" s="13"/>
      <c r="Q20" s="13"/>
      <c r="R20" s="13"/>
      <c r="S20" s="13">
        <v>10</v>
      </c>
      <c r="T20" s="83">
        <v>45</v>
      </c>
      <c r="U20" s="83">
        <v>240</v>
      </c>
      <c r="V20" s="83">
        <v>21</v>
      </c>
      <c r="W20" s="83">
        <v>93</v>
      </c>
      <c r="X20" s="83">
        <v>93</v>
      </c>
      <c r="Y20" s="72" t="s">
        <v>144</v>
      </c>
      <c r="Z20" s="72">
        <v>207</v>
      </c>
      <c r="AA20" s="72" t="s">
        <v>129</v>
      </c>
      <c r="AB20" s="13"/>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row>
    <row r="21" customFormat="1" ht="45" customHeight="1" spans="1:254">
      <c r="A21" s="74"/>
      <c r="B21" s="74"/>
      <c r="C21" s="74"/>
      <c r="D21" s="74"/>
      <c r="E21" s="74"/>
      <c r="F21" s="74"/>
      <c r="G21" s="74"/>
      <c r="H21" s="75"/>
      <c r="I21" s="75"/>
      <c r="J21" s="13" t="s">
        <v>168</v>
      </c>
      <c r="K21" s="90"/>
      <c r="L21" s="90"/>
      <c r="M21" s="13">
        <v>124.5</v>
      </c>
      <c r="N21" s="89"/>
      <c r="O21" s="13"/>
      <c r="P21" s="13"/>
      <c r="Q21" s="13"/>
      <c r="R21" s="13"/>
      <c r="S21" s="13"/>
      <c r="T21" s="83"/>
      <c r="U21" s="83"/>
      <c r="V21" s="83"/>
      <c r="W21" s="83"/>
      <c r="X21" s="83"/>
      <c r="Y21" s="90"/>
      <c r="Z21" s="90"/>
      <c r="AA21" s="90"/>
      <c r="AB21" s="13"/>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row>
    <row r="22" s="45" customFormat="1" ht="45" customHeight="1" spans="1:254">
      <c r="A22" s="68">
        <v>14</v>
      </c>
      <c r="B22" s="13" t="s">
        <v>7</v>
      </c>
      <c r="C22" s="13" t="s">
        <v>169</v>
      </c>
      <c r="D22" s="13" t="s">
        <v>170</v>
      </c>
      <c r="E22" s="13" t="s">
        <v>171</v>
      </c>
      <c r="F22" s="69" t="s">
        <v>125</v>
      </c>
      <c r="G22" s="69" t="s">
        <v>126</v>
      </c>
      <c r="H22" s="70">
        <v>44317</v>
      </c>
      <c r="I22" s="84">
        <v>44531</v>
      </c>
      <c r="J22" s="13" t="s">
        <v>127</v>
      </c>
      <c r="K22" s="13">
        <v>394</v>
      </c>
      <c r="L22" s="13">
        <v>394</v>
      </c>
      <c r="M22" s="13">
        <v>394</v>
      </c>
      <c r="N22" s="89"/>
      <c r="O22" s="13"/>
      <c r="P22" s="13"/>
      <c r="Q22" s="13"/>
      <c r="R22" s="13"/>
      <c r="S22" s="13">
        <v>20</v>
      </c>
      <c r="T22" s="83">
        <v>206</v>
      </c>
      <c r="U22" s="83">
        <v>963</v>
      </c>
      <c r="V22" s="83">
        <v>46</v>
      </c>
      <c r="W22" s="83">
        <v>159</v>
      </c>
      <c r="X22" s="83">
        <v>159</v>
      </c>
      <c r="Y22" s="13" t="s">
        <v>128</v>
      </c>
      <c r="Z22" s="13">
        <v>97.0105</v>
      </c>
      <c r="AA22" s="13" t="s">
        <v>129</v>
      </c>
      <c r="AB22" s="13"/>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row>
    <row r="23" ht="45" customHeight="1" spans="1:254">
      <c r="A23" s="68">
        <v>15</v>
      </c>
      <c r="B23" s="13" t="s">
        <v>7</v>
      </c>
      <c r="C23" s="13" t="s">
        <v>172</v>
      </c>
      <c r="D23" s="13" t="s">
        <v>173</v>
      </c>
      <c r="E23" s="13" t="s">
        <v>174</v>
      </c>
      <c r="F23" s="69" t="s">
        <v>125</v>
      </c>
      <c r="G23" s="69" t="s">
        <v>126</v>
      </c>
      <c r="H23" s="70">
        <v>44136</v>
      </c>
      <c r="I23" s="70">
        <v>44531</v>
      </c>
      <c r="J23" s="13" t="s">
        <v>127</v>
      </c>
      <c r="K23" s="13">
        <v>245.25</v>
      </c>
      <c r="L23" s="13">
        <v>245.25</v>
      </c>
      <c r="M23" s="13">
        <v>245.25</v>
      </c>
      <c r="N23" s="13"/>
      <c r="O23" s="13"/>
      <c r="P23" s="13"/>
      <c r="Q23" s="13"/>
      <c r="R23" s="13"/>
      <c r="S23" s="13">
        <v>10</v>
      </c>
      <c r="T23" s="83">
        <v>91</v>
      </c>
      <c r="U23" s="83">
        <v>476</v>
      </c>
      <c r="V23" s="83">
        <v>36</v>
      </c>
      <c r="W23" s="83">
        <v>167</v>
      </c>
      <c r="X23" s="83">
        <v>167</v>
      </c>
      <c r="Y23" s="13" t="s">
        <v>144</v>
      </c>
      <c r="Z23" s="13">
        <v>189.2065</v>
      </c>
      <c r="AA23" s="13" t="s">
        <v>134</v>
      </c>
      <c r="AB23" s="13"/>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row>
    <row r="24" ht="45" customHeight="1" spans="1:254">
      <c r="A24" s="68">
        <v>16</v>
      </c>
      <c r="B24" s="13" t="s">
        <v>7</v>
      </c>
      <c r="C24" s="13" t="s">
        <v>175</v>
      </c>
      <c r="D24" s="13" t="s">
        <v>176</v>
      </c>
      <c r="E24" s="13" t="s">
        <v>177</v>
      </c>
      <c r="F24" s="76" t="s">
        <v>125</v>
      </c>
      <c r="G24" s="69" t="s">
        <v>126</v>
      </c>
      <c r="H24" s="70">
        <v>44136</v>
      </c>
      <c r="I24" s="70">
        <v>44531</v>
      </c>
      <c r="J24" s="13" t="s">
        <v>127</v>
      </c>
      <c r="K24" s="72">
        <v>101.64</v>
      </c>
      <c r="L24" s="72">
        <v>101.64</v>
      </c>
      <c r="M24" s="13">
        <v>51.64</v>
      </c>
      <c r="N24" s="13"/>
      <c r="O24" s="13"/>
      <c r="P24" s="13"/>
      <c r="Q24" s="13"/>
      <c r="R24" s="13"/>
      <c r="S24" s="13">
        <v>8</v>
      </c>
      <c r="T24" s="83">
        <v>55</v>
      </c>
      <c r="U24" s="83">
        <v>304</v>
      </c>
      <c r="V24" s="83">
        <v>23</v>
      </c>
      <c r="W24" s="83">
        <v>115</v>
      </c>
      <c r="X24" s="83">
        <v>115</v>
      </c>
      <c r="Y24" s="13" t="s">
        <v>144</v>
      </c>
      <c r="Z24" s="72">
        <v>84.429</v>
      </c>
      <c r="AA24" s="72" t="s">
        <v>134</v>
      </c>
      <c r="AB24" s="13"/>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row>
    <row r="25" ht="45" customHeight="1" spans="1:254">
      <c r="A25" s="68"/>
      <c r="B25" s="13"/>
      <c r="C25" s="13"/>
      <c r="D25" s="13"/>
      <c r="E25" s="13"/>
      <c r="F25" s="77"/>
      <c r="G25" s="69"/>
      <c r="H25" s="70"/>
      <c r="I25" s="70"/>
      <c r="J25" s="13" t="s">
        <v>168</v>
      </c>
      <c r="K25" s="90"/>
      <c r="L25" s="90"/>
      <c r="M25" s="13">
        <v>50</v>
      </c>
      <c r="N25" s="13"/>
      <c r="O25" s="13"/>
      <c r="P25" s="13"/>
      <c r="Q25" s="13"/>
      <c r="R25" s="13"/>
      <c r="S25" s="13"/>
      <c r="T25" s="83"/>
      <c r="U25" s="83"/>
      <c r="V25" s="83"/>
      <c r="W25" s="83"/>
      <c r="X25" s="83"/>
      <c r="Y25" s="13"/>
      <c r="Z25" s="90"/>
      <c r="AA25" s="90"/>
      <c r="AB25" s="13"/>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row>
    <row r="26" ht="48" spans="1:255">
      <c r="A26" s="68">
        <v>17</v>
      </c>
      <c r="B26" s="69" t="s">
        <v>7</v>
      </c>
      <c r="C26" s="69" t="s">
        <v>178</v>
      </c>
      <c r="D26" s="69" t="s">
        <v>179</v>
      </c>
      <c r="E26" s="69" t="s">
        <v>180</v>
      </c>
      <c r="F26" s="69" t="s">
        <v>125</v>
      </c>
      <c r="G26" s="69" t="s">
        <v>126</v>
      </c>
      <c r="H26" s="70">
        <v>44256</v>
      </c>
      <c r="I26" s="84">
        <v>44378</v>
      </c>
      <c r="J26" s="13" t="s">
        <v>168</v>
      </c>
      <c r="K26" s="13">
        <v>383.78</v>
      </c>
      <c r="L26" s="13">
        <v>383.78</v>
      </c>
      <c r="M26" s="13">
        <v>383.78</v>
      </c>
      <c r="N26" s="13"/>
      <c r="O26" s="13"/>
      <c r="P26" s="13"/>
      <c r="Q26" s="13"/>
      <c r="R26" s="13"/>
      <c r="S26" s="13">
        <v>10</v>
      </c>
      <c r="T26" s="83">
        <v>53</v>
      </c>
      <c r="U26" s="83">
        <v>308</v>
      </c>
      <c r="V26" s="83">
        <v>24</v>
      </c>
      <c r="W26" s="83">
        <v>134</v>
      </c>
      <c r="X26" s="83">
        <v>134</v>
      </c>
      <c r="Y26" s="13" t="s">
        <v>128</v>
      </c>
      <c r="Z26" s="13">
        <v>364.7976</v>
      </c>
      <c r="AA26" s="13" t="s">
        <v>134</v>
      </c>
      <c r="AB26" s="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24"/>
      <c r="IT26" s="124"/>
      <c r="IU26" s="130"/>
    </row>
    <row r="27" ht="72" spans="1:255">
      <c r="A27" s="68">
        <v>18</v>
      </c>
      <c r="B27" s="69" t="s">
        <v>7</v>
      </c>
      <c r="C27" s="69" t="s">
        <v>181</v>
      </c>
      <c r="D27" s="69" t="s">
        <v>182</v>
      </c>
      <c r="E27" s="69" t="s">
        <v>183</v>
      </c>
      <c r="F27" s="69" t="s">
        <v>125</v>
      </c>
      <c r="G27" s="69" t="s">
        <v>126</v>
      </c>
      <c r="H27" s="70">
        <v>44317</v>
      </c>
      <c r="I27" s="84">
        <v>44470</v>
      </c>
      <c r="J27" s="13" t="s">
        <v>168</v>
      </c>
      <c r="K27" s="13">
        <v>212</v>
      </c>
      <c r="L27" s="13">
        <v>212</v>
      </c>
      <c r="M27" s="13">
        <v>212</v>
      </c>
      <c r="N27" s="13"/>
      <c r="O27" s="13"/>
      <c r="P27" s="89"/>
      <c r="Q27" s="13"/>
      <c r="R27" s="13"/>
      <c r="S27" s="13">
        <v>7</v>
      </c>
      <c r="T27" s="83">
        <v>52</v>
      </c>
      <c r="U27" s="83">
        <v>313</v>
      </c>
      <c r="V27" s="83">
        <v>26</v>
      </c>
      <c r="W27" s="83">
        <v>137</v>
      </c>
      <c r="X27" s="83">
        <v>137</v>
      </c>
      <c r="Y27" s="13" t="s">
        <v>128</v>
      </c>
      <c r="Z27" s="13">
        <v>209.693</v>
      </c>
      <c r="AA27" s="13" t="s">
        <v>134</v>
      </c>
      <c r="AB27" s="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24"/>
      <c r="IT27" s="124"/>
      <c r="IU27" s="130"/>
    </row>
    <row r="28" ht="45" customHeight="1" spans="1:255">
      <c r="A28" s="68">
        <v>19</v>
      </c>
      <c r="B28" s="69" t="s">
        <v>7</v>
      </c>
      <c r="C28" s="69" t="s">
        <v>184</v>
      </c>
      <c r="D28" s="69" t="s">
        <v>163</v>
      </c>
      <c r="E28" s="69" t="s">
        <v>185</v>
      </c>
      <c r="F28" s="69" t="s">
        <v>125</v>
      </c>
      <c r="G28" s="69" t="s">
        <v>126</v>
      </c>
      <c r="H28" s="70">
        <v>44317</v>
      </c>
      <c r="I28" s="84">
        <v>44531</v>
      </c>
      <c r="J28" s="13" t="s">
        <v>168</v>
      </c>
      <c r="K28" s="13">
        <v>220</v>
      </c>
      <c r="L28" s="13">
        <v>220</v>
      </c>
      <c r="M28" s="13">
        <v>220</v>
      </c>
      <c r="N28" s="13"/>
      <c r="O28" s="13"/>
      <c r="P28" s="13"/>
      <c r="Q28" s="13"/>
      <c r="R28" s="13"/>
      <c r="S28" s="13">
        <v>8</v>
      </c>
      <c r="T28" s="83">
        <v>143</v>
      </c>
      <c r="U28" s="83">
        <v>719</v>
      </c>
      <c r="V28" s="83">
        <v>26</v>
      </c>
      <c r="W28" s="83">
        <v>124</v>
      </c>
      <c r="X28" s="83">
        <v>124</v>
      </c>
      <c r="Y28" s="13" t="s">
        <v>128</v>
      </c>
      <c r="Z28" s="13">
        <v>199.293</v>
      </c>
      <c r="AA28" s="13" t="s">
        <v>134</v>
      </c>
      <c r="AB28" s="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30"/>
    </row>
    <row r="29" ht="45" customHeight="1" spans="1:255">
      <c r="A29" s="68">
        <v>20</v>
      </c>
      <c r="B29" s="69" t="s">
        <v>7</v>
      </c>
      <c r="C29" s="69" t="s">
        <v>186</v>
      </c>
      <c r="D29" s="69" t="s">
        <v>157</v>
      </c>
      <c r="E29" s="69" t="s">
        <v>187</v>
      </c>
      <c r="F29" s="69" t="s">
        <v>125</v>
      </c>
      <c r="G29" s="69" t="s">
        <v>126</v>
      </c>
      <c r="H29" s="70">
        <v>44317</v>
      </c>
      <c r="I29" s="84">
        <v>44531</v>
      </c>
      <c r="J29" s="13" t="s">
        <v>168</v>
      </c>
      <c r="K29" s="13">
        <v>146</v>
      </c>
      <c r="L29" s="13">
        <v>146</v>
      </c>
      <c r="M29" s="13">
        <v>146</v>
      </c>
      <c r="N29" s="13"/>
      <c r="O29" s="13"/>
      <c r="P29" s="13"/>
      <c r="Q29" s="13"/>
      <c r="R29" s="13"/>
      <c r="S29" s="13">
        <v>2</v>
      </c>
      <c r="T29" s="83">
        <v>79</v>
      </c>
      <c r="U29" s="83">
        <v>435</v>
      </c>
      <c r="V29" s="83">
        <v>9</v>
      </c>
      <c r="W29" s="83">
        <v>26</v>
      </c>
      <c r="X29" s="83">
        <v>26</v>
      </c>
      <c r="Y29" s="13" t="s">
        <v>128</v>
      </c>
      <c r="Z29" s="13">
        <v>140.653</v>
      </c>
      <c r="AA29" s="13" t="s">
        <v>134</v>
      </c>
      <c r="AB29" s="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24"/>
      <c r="IT29" s="124"/>
      <c r="IU29" s="130"/>
    </row>
    <row r="30" ht="45" customHeight="1" spans="1:254">
      <c r="A30" s="68">
        <v>21</v>
      </c>
      <c r="B30" s="69" t="s">
        <v>7</v>
      </c>
      <c r="C30" s="69" t="s">
        <v>188</v>
      </c>
      <c r="D30" s="69" t="s">
        <v>189</v>
      </c>
      <c r="E30" s="69" t="s">
        <v>190</v>
      </c>
      <c r="F30" s="69" t="s">
        <v>125</v>
      </c>
      <c r="G30" s="69" t="s">
        <v>126</v>
      </c>
      <c r="H30" s="70">
        <v>44136</v>
      </c>
      <c r="I30" s="70">
        <v>44256</v>
      </c>
      <c r="J30" s="13" t="s">
        <v>168</v>
      </c>
      <c r="K30" s="13">
        <v>15</v>
      </c>
      <c r="L30" s="13">
        <v>15</v>
      </c>
      <c r="M30" s="13">
        <v>15</v>
      </c>
      <c r="N30" s="69"/>
      <c r="O30" s="69"/>
      <c r="P30" s="69"/>
      <c r="Q30" s="69"/>
      <c r="R30" s="69"/>
      <c r="S30" s="13">
        <v>2</v>
      </c>
      <c r="T30" s="83">
        <v>65</v>
      </c>
      <c r="U30" s="83">
        <v>303</v>
      </c>
      <c r="V30" s="83">
        <v>17</v>
      </c>
      <c r="W30" s="83">
        <v>61</v>
      </c>
      <c r="X30" s="83">
        <v>61</v>
      </c>
      <c r="Y30" s="13" t="s">
        <v>144</v>
      </c>
      <c r="Z30" s="13">
        <v>14.79</v>
      </c>
      <c r="AA30" s="13" t="s">
        <v>134</v>
      </c>
      <c r="AB30" s="13"/>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31"/>
    </row>
    <row r="31" ht="45" customHeight="1" spans="1:254">
      <c r="A31" s="68">
        <v>22</v>
      </c>
      <c r="B31" s="69" t="s">
        <v>7</v>
      </c>
      <c r="C31" s="69" t="s">
        <v>191</v>
      </c>
      <c r="D31" s="69" t="s">
        <v>189</v>
      </c>
      <c r="E31" s="69" t="s">
        <v>192</v>
      </c>
      <c r="F31" s="69" t="s">
        <v>125</v>
      </c>
      <c r="G31" s="69" t="s">
        <v>126</v>
      </c>
      <c r="H31" s="70">
        <v>44136</v>
      </c>
      <c r="I31" s="70">
        <v>44256</v>
      </c>
      <c r="J31" s="13" t="s">
        <v>168</v>
      </c>
      <c r="K31" s="13">
        <v>15</v>
      </c>
      <c r="L31" s="13">
        <v>15</v>
      </c>
      <c r="M31" s="13">
        <v>15</v>
      </c>
      <c r="N31" s="69"/>
      <c r="O31" s="69"/>
      <c r="P31" s="69"/>
      <c r="Q31" s="69"/>
      <c r="R31" s="69"/>
      <c r="S31" s="13">
        <v>2</v>
      </c>
      <c r="T31" s="83">
        <v>65</v>
      </c>
      <c r="U31" s="83">
        <v>303</v>
      </c>
      <c r="V31" s="83">
        <v>17</v>
      </c>
      <c r="W31" s="83">
        <v>61</v>
      </c>
      <c r="X31" s="83">
        <v>61</v>
      </c>
      <c r="Y31" s="13" t="s">
        <v>144</v>
      </c>
      <c r="Z31" s="13">
        <v>14.79</v>
      </c>
      <c r="AA31" s="13" t="s">
        <v>134</v>
      </c>
      <c r="AB31" s="13"/>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31"/>
    </row>
    <row r="32" ht="84" spans="1:255">
      <c r="A32" s="68">
        <v>23</v>
      </c>
      <c r="B32" s="69" t="s">
        <v>7</v>
      </c>
      <c r="C32" s="69" t="s">
        <v>193</v>
      </c>
      <c r="D32" s="69" t="s">
        <v>194</v>
      </c>
      <c r="E32" s="69" t="s">
        <v>195</v>
      </c>
      <c r="F32" s="69" t="s">
        <v>125</v>
      </c>
      <c r="G32" s="69" t="s">
        <v>126</v>
      </c>
      <c r="H32" s="70">
        <v>44440</v>
      </c>
      <c r="I32" s="70">
        <v>44531</v>
      </c>
      <c r="J32" s="13" t="s">
        <v>196</v>
      </c>
      <c r="K32" s="91">
        <v>45</v>
      </c>
      <c r="L32" s="91">
        <v>45</v>
      </c>
      <c r="M32" s="91">
        <v>45</v>
      </c>
      <c r="N32" s="13"/>
      <c r="O32" s="13"/>
      <c r="P32" s="13"/>
      <c r="Q32" s="13"/>
      <c r="R32" s="13"/>
      <c r="S32" s="13">
        <v>0.5</v>
      </c>
      <c r="T32" s="83">
        <v>43</v>
      </c>
      <c r="U32" s="83">
        <v>179</v>
      </c>
      <c r="V32" s="83">
        <v>19</v>
      </c>
      <c r="W32" s="83">
        <v>68</v>
      </c>
      <c r="X32" s="83">
        <v>63</v>
      </c>
      <c r="Y32" s="13" t="s">
        <v>128</v>
      </c>
      <c r="Z32" s="91">
        <v>42.9155</v>
      </c>
      <c r="AA32" s="91" t="s">
        <v>134</v>
      </c>
      <c r="AB32" s="16"/>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30"/>
    </row>
    <row r="33" ht="84" spans="1:255">
      <c r="A33" s="68">
        <v>24</v>
      </c>
      <c r="B33" s="69" t="s">
        <v>7</v>
      </c>
      <c r="C33" s="69" t="s">
        <v>197</v>
      </c>
      <c r="D33" s="69" t="s">
        <v>194</v>
      </c>
      <c r="E33" s="69" t="s">
        <v>198</v>
      </c>
      <c r="F33" s="69" t="s">
        <v>125</v>
      </c>
      <c r="G33" s="69" t="s">
        <v>126</v>
      </c>
      <c r="H33" s="70">
        <v>44440</v>
      </c>
      <c r="I33" s="70">
        <v>44531</v>
      </c>
      <c r="J33" s="13" t="s">
        <v>196</v>
      </c>
      <c r="K33" s="91">
        <v>65.52</v>
      </c>
      <c r="L33" s="91">
        <v>65.52</v>
      </c>
      <c r="M33" s="91">
        <v>65.52</v>
      </c>
      <c r="N33" s="13"/>
      <c r="O33" s="13"/>
      <c r="P33" s="13"/>
      <c r="Q33" s="13"/>
      <c r="R33" s="13"/>
      <c r="S33" s="13">
        <v>2.5</v>
      </c>
      <c r="T33" s="83">
        <v>43</v>
      </c>
      <c r="U33" s="83">
        <v>179</v>
      </c>
      <c r="V33" s="83">
        <v>19</v>
      </c>
      <c r="W33" s="83">
        <v>68</v>
      </c>
      <c r="X33" s="83">
        <v>98</v>
      </c>
      <c r="Y33" s="13" t="s">
        <v>128</v>
      </c>
      <c r="Z33" s="91">
        <v>65.475</v>
      </c>
      <c r="AA33" s="91" t="s">
        <v>134</v>
      </c>
      <c r="AB33" s="16"/>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30"/>
    </row>
    <row r="34" ht="84" spans="1:255">
      <c r="A34" s="68">
        <v>25</v>
      </c>
      <c r="B34" s="69" t="s">
        <v>7</v>
      </c>
      <c r="C34" s="69" t="s">
        <v>199</v>
      </c>
      <c r="D34" s="69" t="s">
        <v>200</v>
      </c>
      <c r="E34" s="69" t="s">
        <v>201</v>
      </c>
      <c r="F34" s="69" t="s">
        <v>125</v>
      </c>
      <c r="G34" s="69" t="s">
        <v>126</v>
      </c>
      <c r="H34" s="70">
        <v>44440</v>
      </c>
      <c r="I34" s="70">
        <v>44531</v>
      </c>
      <c r="J34" s="13" t="s">
        <v>196</v>
      </c>
      <c r="K34" s="91">
        <v>125</v>
      </c>
      <c r="L34" s="91">
        <v>125</v>
      </c>
      <c r="M34" s="91">
        <v>125</v>
      </c>
      <c r="N34" s="13"/>
      <c r="O34" s="13"/>
      <c r="P34" s="13"/>
      <c r="Q34" s="13"/>
      <c r="R34" s="13"/>
      <c r="S34" s="13">
        <v>3</v>
      </c>
      <c r="T34" s="83">
        <v>30</v>
      </c>
      <c r="U34" s="83">
        <v>136</v>
      </c>
      <c r="V34" s="83">
        <v>11</v>
      </c>
      <c r="W34" s="83">
        <v>56</v>
      </c>
      <c r="X34" s="83">
        <v>43</v>
      </c>
      <c r="Y34" s="13" t="s">
        <v>128</v>
      </c>
      <c r="Z34" s="91">
        <v>125</v>
      </c>
      <c r="AA34" s="91" t="s">
        <v>129</v>
      </c>
      <c r="AB34" s="16"/>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30"/>
    </row>
    <row r="35" ht="84" spans="1:254">
      <c r="A35" s="68">
        <v>26</v>
      </c>
      <c r="B35" s="69" t="s">
        <v>7</v>
      </c>
      <c r="C35" s="69" t="s">
        <v>202</v>
      </c>
      <c r="D35" s="69" t="s">
        <v>203</v>
      </c>
      <c r="E35" s="69" t="s">
        <v>204</v>
      </c>
      <c r="F35" s="69" t="s">
        <v>125</v>
      </c>
      <c r="G35" s="69" t="s">
        <v>126</v>
      </c>
      <c r="H35" s="70">
        <v>44440</v>
      </c>
      <c r="I35" s="70">
        <v>44531</v>
      </c>
      <c r="J35" s="13" t="s">
        <v>196</v>
      </c>
      <c r="K35" s="91">
        <v>157.5</v>
      </c>
      <c r="L35" s="91">
        <v>157.5</v>
      </c>
      <c r="M35" s="91">
        <v>157.5</v>
      </c>
      <c r="N35" s="13"/>
      <c r="O35" s="13"/>
      <c r="P35" s="13"/>
      <c r="Q35" s="13"/>
      <c r="R35" s="13"/>
      <c r="S35" s="13">
        <v>8</v>
      </c>
      <c r="T35" s="83">
        <v>152</v>
      </c>
      <c r="U35" s="83">
        <v>694</v>
      </c>
      <c r="V35" s="83">
        <v>61</v>
      </c>
      <c r="W35" s="83">
        <v>305</v>
      </c>
      <c r="X35" s="83">
        <v>71</v>
      </c>
      <c r="Y35" s="13" t="s">
        <v>128</v>
      </c>
      <c r="Z35" s="91">
        <v>157.4</v>
      </c>
      <c r="AA35" s="91" t="s">
        <v>134</v>
      </c>
      <c r="AB35" s="16"/>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row>
    <row r="36" ht="84" spans="1:254">
      <c r="A36" s="68">
        <v>27</v>
      </c>
      <c r="B36" s="69" t="s">
        <v>7</v>
      </c>
      <c r="C36" s="69" t="s">
        <v>205</v>
      </c>
      <c r="D36" s="69" t="s">
        <v>206</v>
      </c>
      <c r="E36" s="69" t="s">
        <v>207</v>
      </c>
      <c r="F36" s="69" t="s">
        <v>125</v>
      </c>
      <c r="G36" s="69" t="s">
        <v>126</v>
      </c>
      <c r="H36" s="70">
        <v>44440</v>
      </c>
      <c r="I36" s="70">
        <v>44531</v>
      </c>
      <c r="J36" s="13" t="s">
        <v>196</v>
      </c>
      <c r="K36" s="91">
        <v>75</v>
      </c>
      <c r="L36" s="91">
        <v>75</v>
      </c>
      <c r="M36" s="91">
        <v>75</v>
      </c>
      <c r="N36" s="13"/>
      <c r="O36" s="13"/>
      <c r="P36" s="13"/>
      <c r="Q36" s="13"/>
      <c r="R36" s="13"/>
      <c r="S36" s="13">
        <v>0.7</v>
      </c>
      <c r="T36" s="83">
        <v>63</v>
      </c>
      <c r="U36" s="83">
        <v>312</v>
      </c>
      <c r="V36" s="83">
        <v>46</v>
      </c>
      <c r="W36" s="83">
        <v>227</v>
      </c>
      <c r="X36" s="83">
        <v>28</v>
      </c>
      <c r="Y36" s="13" t="s">
        <v>128</v>
      </c>
      <c r="Z36" s="91">
        <v>74.4405</v>
      </c>
      <c r="AA36" s="91" t="s">
        <v>134</v>
      </c>
      <c r="AB36" s="16"/>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row>
    <row r="37" ht="84" spans="1:254">
      <c r="A37" s="68">
        <v>28</v>
      </c>
      <c r="B37" s="69" t="s">
        <v>7</v>
      </c>
      <c r="C37" s="78" t="s">
        <v>208</v>
      </c>
      <c r="D37" s="79" t="s">
        <v>194</v>
      </c>
      <c r="E37" s="16" t="s">
        <v>209</v>
      </c>
      <c r="F37" s="69" t="s">
        <v>125</v>
      </c>
      <c r="G37" s="69" t="s">
        <v>126</v>
      </c>
      <c r="H37" s="70">
        <v>44440</v>
      </c>
      <c r="I37" s="70">
        <v>44531</v>
      </c>
      <c r="J37" s="13" t="s">
        <v>196</v>
      </c>
      <c r="K37" s="16">
        <v>229.48</v>
      </c>
      <c r="L37" s="16">
        <v>229.48</v>
      </c>
      <c r="M37" s="16">
        <v>229.48</v>
      </c>
      <c r="N37" s="92"/>
      <c r="O37" s="92"/>
      <c r="P37" s="92"/>
      <c r="Q37" s="92"/>
      <c r="R37" s="92"/>
      <c r="S37" s="13">
        <v>7</v>
      </c>
      <c r="T37" s="101"/>
      <c r="U37" s="102">
        <v>43</v>
      </c>
      <c r="V37" s="102">
        <v>179</v>
      </c>
      <c r="W37" s="102">
        <v>19</v>
      </c>
      <c r="X37" s="102">
        <v>68</v>
      </c>
      <c r="Y37" s="13" t="s">
        <v>128</v>
      </c>
      <c r="Z37" s="16">
        <v>0</v>
      </c>
      <c r="AA37" s="16" t="s">
        <v>210</v>
      </c>
      <c r="AB37" s="16"/>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row>
    <row r="38" ht="84" spans="1:254">
      <c r="A38" s="71">
        <v>29</v>
      </c>
      <c r="B38" s="71" t="s">
        <v>7</v>
      </c>
      <c r="C38" s="71" t="s">
        <v>211</v>
      </c>
      <c r="D38" s="71" t="s">
        <v>212</v>
      </c>
      <c r="E38" s="71" t="s">
        <v>213</v>
      </c>
      <c r="F38" s="71" t="s">
        <v>125</v>
      </c>
      <c r="G38" s="71" t="s">
        <v>126</v>
      </c>
      <c r="H38" s="73">
        <v>44440</v>
      </c>
      <c r="I38" s="73">
        <v>44531</v>
      </c>
      <c r="J38" s="13" t="s">
        <v>196</v>
      </c>
      <c r="K38" s="93">
        <v>208</v>
      </c>
      <c r="L38" s="93">
        <v>208</v>
      </c>
      <c r="M38" s="91">
        <v>2.5</v>
      </c>
      <c r="N38" s="13"/>
      <c r="O38" s="13"/>
      <c r="P38" s="13"/>
      <c r="Q38" s="13"/>
      <c r="R38" s="13"/>
      <c r="S38" s="13">
        <v>8</v>
      </c>
      <c r="T38" s="83">
        <v>73</v>
      </c>
      <c r="U38" s="83">
        <v>315</v>
      </c>
      <c r="V38" s="83">
        <v>19</v>
      </c>
      <c r="W38" s="83">
        <v>66</v>
      </c>
      <c r="X38" s="83">
        <v>85</v>
      </c>
      <c r="Y38" s="13" t="s">
        <v>128</v>
      </c>
      <c r="Z38" s="93">
        <v>208</v>
      </c>
      <c r="AA38" s="93" t="s">
        <v>134</v>
      </c>
      <c r="AB38" s="16"/>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row>
    <row r="39" ht="72" spans="1:254">
      <c r="A39" s="74"/>
      <c r="B39" s="74"/>
      <c r="C39" s="74"/>
      <c r="D39" s="74"/>
      <c r="E39" s="74"/>
      <c r="F39" s="74"/>
      <c r="G39" s="74"/>
      <c r="H39" s="75"/>
      <c r="I39" s="75"/>
      <c r="J39" s="71" t="s">
        <v>214</v>
      </c>
      <c r="K39" s="94"/>
      <c r="L39" s="94"/>
      <c r="M39" s="91">
        <v>205.5</v>
      </c>
      <c r="N39" s="13"/>
      <c r="O39" s="13"/>
      <c r="P39" s="13"/>
      <c r="Q39" s="13"/>
      <c r="R39" s="13"/>
      <c r="S39" s="13"/>
      <c r="T39" s="83"/>
      <c r="U39" s="83"/>
      <c r="V39" s="83"/>
      <c r="W39" s="83"/>
      <c r="X39" s="83"/>
      <c r="Y39" s="13"/>
      <c r="Z39" s="94"/>
      <c r="AA39" s="94"/>
      <c r="AB39" s="16"/>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row>
    <row r="40" ht="14.25" spans="1:254">
      <c r="A40" s="68"/>
      <c r="B40" s="65" t="s">
        <v>215</v>
      </c>
      <c r="C40" s="65"/>
      <c r="D40" s="65" t="s">
        <v>121</v>
      </c>
      <c r="E40" s="80"/>
      <c r="F40" s="81"/>
      <c r="G40" s="81"/>
      <c r="H40" s="82"/>
      <c r="I40" s="82"/>
      <c r="J40" s="82"/>
      <c r="K40" s="65">
        <f>SUM(K41:K80)</f>
        <v>8095.92</v>
      </c>
      <c r="L40" s="65">
        <f t="shared" ref="L40:X40" si="1">SUM(L41:L80)</f>
        <v>8095.92</v>
      </c>
      <c r="M40" s="65">
        <f t="shared" si="1"/>
        <v>3817.09</v>
      </c>
      <c r="N40" s="65">
        <f t="shared" si="1"/>
        <v>1961.74</v>
      </c>
      <c r="O40" s="65">
        <f t="shared" si="1"/>
        <v>940</v>
      </c>
      <c r="P40" s="65">
        <f t="shared" si="1"/>
        <v>1377.09</v>
      </c>
      <c r="Q40" s="65">
        <f t="shared" si="1"/>
        <v>0</v>
      </c>
      <c r="R40" s="65">
        <f t="shared" si="1"/>
        <v>0</v>
      </c>
      <c r="S40" s="65">
        <f t="shared" si="1"/>
        <v>0</v>
      </c>
      <c r="T40" s="65">
        <f t="shared" si="1"/>
        <v>5300</v>
      </c>
      <c r="U40" s="65">
        <f t="shared" si="1"/>
        <v>25154</v>
      </c>
      <c r="V40" s="65">
        <f t="shared" si="1"/>
        <v>1718</v>
      </c>
      <c r="W40" s="65">
        <f t="shared" si="1"/>
        <v>6656</v>
      </c>
      <c r="X40" s="65">
        <f t="shared" si="1"/>
        <v>6816</v>
      </c>
      <c r="Y40" s="65"/>
      <c r="Z40" s="65">
        <f>SUM(Z41:Z80)</f>
        <v>5482.119414</v>
      </c>
      <c r="AA40" s="65"/>
      <c r="AB40" s="11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row>
    <row r="41" ht="96" spans="1:254">
      <c r="A41" s="68">
        <v>1</v>
      </c>
      <c r="B41" s="13" t="s">
        <v>7</v>
      </c>
      <c r="C41" s="13" t="s">
        <v>216</v>
      </c>
      <c r="D41" s="13" t="s">
        <v>217</v>
      </c>
      <c r="E41" s="83" t="s">
        <v>218</v>
      </c>
      <c r="F41" s="69" t="s">
        <v>125</v>
      </c>
      <c r="G41" s="13" t="s">
        <v>126</v>
      </c>
      <c r="H41" s="84">
        <v>44256</v>
      </c>
      <c r="I41" s="84">
        <v>44440</v>
      </c>
      <c r="J41" s="13" t="s">
        <v>219</v>
      </c>
      <c r="K41" s="13">
        <v>950</v>
      </c>
      <c r="L41" s="13">
        <v>950</v>
      </c>
      <c r="M41" s="13">
        <v>950</v>
      </c>
      <c r="N41" s="13"/>
      <c r="O41" s="13"/>
      <c r="P41" s="13"/>
      <c r="Q41" s="13"/>
      <c r="R41" s="13"/>
      <c r="S41" s="89"/>
      <c r="T41" s="83">
        <v>106</v>
      </c>
      <c r="U41" s="83">
        <v>597</v>
      </c>
      <c r="V41" s="83">
        <v>36</v>
      </c>
      <c r="W41" s="83">
        <v>134</v>
      </c>
      <c r="X41" s="83">
        <v>134</v>
      </c>
      <c r="Y41" s="13" t="s">
        <v>128</v>
      </c>
      <c r="Z41" s="13">
        <v>946.813032</v>
      </c>
      <c r="AA41" s="13" t="s">
        <v>134</v>
      </c>
      <c r="AB41" s="13"/>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c r="IS41" s="124"/>
      <c r="IT41" s="124"/>
    </row>
    <row r="42" ht="24" spans="1:254">
      <c r="A42" s="71">
        <v>2</v>
      </c>
      <c r="B42" s="71" t="s">
        <v>7</v>
      </c>
      <c r="C42" s="71" t="s">
        <v>220</v>
      </c>
      <c r="D42" s="71" t="s">
        <v>221</v>
      </c>
      <c r="E42" s="71" t="s">
        <v>222</v>
      </c>
      <c r="F42" s="71" t="s">
        <v>125</v>
      </c>
      <c r="G42" s="71" t="s">
        <v>126</v>
      </c>
      <c r="H42" s="73">
        <v>44317</v>
      </c>
      <c r="I42" s="73">
        <v>44531</v>
      </c>
      <c r="J42" s="13" t="s">
        <v>219</v>
      </c>
      <c r="K42" s="76">
        <v>314</v>
      </c>
      <c r="L42" s="76">
        <v>314</v>
      </c>
      <c r="M42" s="69">
        <v>50</v>
      </c>
      <c r="N42" s="69"/>
      <c r="O42" s="13"/>
      <c r="P42" s="69"/>
      <c r="Q42" s="69"/>
      <c r="R42" s="69"/>
      <c r="S42" s="69"/>
      <c r="T42" s="103">
        <v>143</v>
      </c>
      <c r="U42" s="103">
        <v>719</v>
      </c>
      <c r="V42" s="103">
        <v>26</v>
      </c>
      <c r="W42" s="103">
        <v>124</v>
      </c>
      <c r="X42" s="103">
        <v>124</v>
      </c>
      <c r="Y42" s="103" t="s">
        <v>128</v>
      </c>
      <c r="Z42" s="76">
        <v>314</v>
      </c>
      <c r="AA42" s="76" t="s">
        <v>134</v>
      </c>
      <c r="AB42" s="119"/>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31"/>
    </row>
    <row r="43" ht="24" spans="1:254">
      <c r="A43" s="85"/>
      <c r="B43" s="85"/>
      <c r="C43" s="85"/>
      <c r="D43" s="85"/>
      <c r="E43" s="85"/>
      <c r="F43" s="85"/>
      <c r="G43" s="85"/>
      <c r="H43" s="86"/>
      <c r="I43" s="86"/>
      <c r="J43" s="13" t="s">
        <v>127</v>
      </c>
      <c r="K43" s="95"/>
      <c r="L43" s="95"/>
      <c r="M43" s="69">
        <v>73.65</v>
      </c>
      <c r="N43" s="69"/>
      <c r="O43" s="69"/>
      <c r="P43" s="69"/>
      <c r="Q43" s="69"/>
      <c r="R43" s="69"/>
      <c r="S43" s="69"/>
      <c r="T43" s="104"/>
      <c r="U43" s="104"/>
      <c r="V43" s="104"/>
      <c r="W43" s="104"/>
      <c r="X43" s="104"/>
      <c r="Y43" s="104"/>
      <c r="Z43" s="95"/>
      <c r="AA43" s="95"/>
      <c r="AB43" s="120"/>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c r="IR43" s="116"/>
      <c r="IS43" s="116"/>
      <c r="IT43" s="131"/>
    </row>
    <row r="44" ht="24" spans="1:254">
      <c r="A44" s="85"/>
      <c r="B44" s="85"/>
      <c r="C44" s="85"/>
      <c r="D44" s="85"/>
      <c r="E44" s="85"/>
      <c r="F44" s="85"/>
      <c r="G44" s="85"/>
      <c r="H44" s="86"/>
      <c r="I44" s="86"/>
      <c r="J44" s="13" t="s">
        <v>223</v>
      </c>
      <c r="K44" s="95"/>
      <c r="L44" s="95"/>
      <c r="M44" s="69"/>
      <c r="N44" s="69"/>
      <c r="O44" s="69"/>
      <c r="P44" s="69">
        <v>16.12</v>
      </c>
      <c r="Q44" s="69"/>
      <c r="R44" s="69"/>
      <c r="S44" s="69"/>
      <c r="T44" s="104"/>
      <c r="U44" s="104"/>
      <c r="V44" s="104"/>
      <c r="W44" s="104"/>
      <c r="X44" s="104"/>
      <c r="Y44" s="104"/>
      <c r="Z44" s="95"/>
      <c r="AA44" s="95"/>
      <c r="AB44" s="120"/>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c r="IR44" s="116"/>
      <c r="IS44" s="116"/>
      <c r="IT44" s="131"/>
    </row>
    <row r="45" ht="24" spans="1:254">
      <c r="A45" s="85"/>
      <c r="B45" s="85"/>
      <c r="C45" s="85"/>
      <c r="D45" s="85"/>
      <c r="E45" s="85"/>
      <c r="F45" s="85"/>
      <c r="G45" s="85"/>
      <c r="H45" s="86"/>
      <c r="I45" s="86"/>
      <c r="J45" s="13" t="s">
        <v>224</v>
      </c>
      <c r="K45" s="95"/>
      <c r="L45" s="95"/>
      <c r="M45" s="69"/>
      <c r="N45" s="69">
        <v>165.88</v>
      </c>
      <c r="O45" s="69"/>
      <c r="P45" s="69"/>
      <c r="Q45" s="69"/>
      <c r="R45" s="69"/>
      <c r="S45" s="69"/>
      <c r="T45" s="104"/>
      <c r="U45" s="104"/>
      <c r="V45" s="104"/>
      <c r="W45" s="104"/>
      <c r="X45" s="104"/>
      <c r="Y45" s="104"/>
      <c r="Z45" s="95"/>
      <c r="AA45" s="95"/>
      <c r="AB45" s="120"/>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c r="IR45" s="116"/>
      <c r="IS45" s="116"/>
      <c r="IT45" s="131"/>
    </row>
    <row r="46" ht="36" spans="1:254">
      <c r="A46" s="74"/>
      <c r="B46" s="74"/>
      <c r="C46" s="74"/>
      <c r="D46" s="74"/>
      <c r="E46" s="74"/>
      <c r="F46" s="74"/>
      <c r="G46" s="74"/>
      <c r="H46" s="75"/>
      <c r="I46" s="75"/>
      <c r="J46" s="13" t="s">
        <v>225</v>
      </c>
      <c r="K46" s="77"/>
      <c r="L46" s="77"/>
      <c r="M46" s="69"/>
      <c r="N46" s="69">
        <v>8.35</v>
      </c>
      <c r="O46" s="69"/>
      <c r="P46" s="69"/>
      <c r="Q46" s="69"/>
      <c r="R46" s="69"/>
      <c r="S46" s="69"/>
      <c r="T46" s="105"/>
      <c r="U46" s="105"/>
      <c r="V46" s="105"/>
      <c r="W46" s="105"/>
      <c r="X46" s="105"/>
      <c r="Y46" s="105"/>
      <c r="Z46" s="77"/>
      <c r="AA46" s="77"/>
      <c r="AB46" s="121"/>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c r="IR46" s="116"/>
      <c r="IS46" s="116"/>
      <c r="IT46" s="131"/>
    </row>
    <row r="47" ht="36" spans="1:254">
      <c r="A47" s="68">
        <v>3</v>
      </c>
      <c r="B47" s="13" t="s">
        <v>7</v>
      </c>
      <c r="C47" s="13" t="s">
        <v>226</v>
      </c>
      <c r="D47" s="13" t="s">
        <v>227</v>
      </c>
      <c r="E47" s="13" t="s">
        <v>228</v>
      </c>
      <c r="F47" s="69" t="s">
        <v>125</v>
      </c>
      <c r="G47" s="13" t="s">
        <v>126</v>
      </c>
      <c r="H47" s="70">
        <v>44166</v>
      </c>
      <c r="I47" s="70">
        <v>44409</v>
      </c>
      <c r="J47" s="13" t="s">
        <v>225</v>
      </c>
      <c r="K47" s="13">
        <v>24</v>
      </c>
      <c r="L47" s="13">
        <v>24</v>
      </c>
      <c r="M47" s="13"/>
      <c r="N47" s="13">
        <v>24</v>
      </c>
      <c r="O47" s="13"/>
      <c r="P47" s="13"/>
      <c r="Q47" s="13"/>
      <c r="R47" s="13"/>
      <c r="S47" s="89"/>
      <c r="T47" s="83">
        <v>118</v>
      </c>
      <c r="U47" s="83">
        <v>555</v>
      </c>
      <c r="V47" s="83">
        <v>20</v>
      </c>
      <c r="W47" s="83">
        <v>85</v>
      </c>
      <c r="X47" s="83">
        <v>85</v>
      </c>
      <c r="Y47" s="13" t="s">
        <v>144</v>
      </c>
      <c r="Z47" s="13">
        <v>24</v>
      </c>
      <c r="AA47" s="13" t="s">
        <v>134</v>
      </c>
      <c r="AB47" s="13"/>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24"/>
      <c r="HO47" s="124"/>
      <c r="HP47" s="124"/>
      <c r="HQ47" s="124"/>
      <c r="HR47" s="124"/>
      <c r="HS47" s="124"/>
      <c r="HT47" s="124"/>
      <c r="HU47" s="124"/>
      <c r="HV47" s="124"/>
      <c r="HW47" s="124"/>
      <c r="HX47" s="124"/>
      <c r="HY47" s="124"/>
      <c r="HZ47" s="124"/>
      <c r="IA47" s="124"/>
      <c r="IB47" s="124"/>
      <c r="IC47" s="124"/>
      <c r="ID47" s="124"/>
      <c r="IE47" s="124"/>
      <c r="IF47" s="124"/>
      <c r="IG47" s="124"/>
      <c r="IH47" s="124"/>
      <c r="II47" s="124"/>
      <c r="IJ47" s="124"/>
      <c r="IK47" s="124"/>
      <c r="IL47" s="124"/>
      <c r="IM47" s="124"/>
      <c r="IN47" s="124"/>
      <c r="IO47" s="124"/>
      <c r="IP47" s="124"/>
      <c r="IQ47" s="124"/>
      <c r="IR47" s="124"/>
      <c r="IS47" s="124"/>
      <c r="IT47" s="124"/>
    </row>
    <row r="48" ht="36" spans="1:254">
      <c r="A48" s="68">
        <v>4</v>
      </c>
      <c r="B48" s="13" t="s">
        <v>7</v>
      </c>
      <c r="C48" s="13" t="s">
        <v>229</v>
      </c>
      <c r="D48" s="13" t="s">
        <v>230</v>
      </c>
      <c r="E48" s="13" t="s">
        <v>231</v>
      </c>
      <c r="F48" s="69" t="s">
        <v>125</v>
      </c>
      <c r="G48" s="13" t="s">
        <v>126</v>
      </c>
      <c r="H48" s="70">
        <v>44166</v>
      </c>
      <c r="I48" s="70">
        <v>44317</v>
      </c>
      <c r="J48" s="13" t="s">
        <v>225</v>
      </c>
      <c r="K48" s="13">
        <v>43</v>
      </c>
      <c r="L48" s="13">
        <v>43</v>
      </c>
      <c r="M48" s="13"/>
      <c r="N48" s="13">
        <v>43</v>
      </c>
      <c r="O48" s="13"/>
      <c r="P48" s="13"/>
      <c r="Q48" s="13"/>
      <c r="R48" s="13"/>
      <c r="S48" s="89"/>
      <c r="T48" s="83">
        <v>21</v>
      </c>
      <c r="U48" s="83">
        <v>90</v>
      </c>
      <c r="V48" s="83">
        <v>11</v>
      </c>
      <c r="W48" s="83">
        <v>23</v>
      </c>
      <c r="X48" s="83">
        <v>23</v>
      </c>
      <c r="Y48" s="13" t="s">
        <v>144</v>
      </c>
      <c r="Z48" s="13">
        <v>43</v>
      </c>
      <c r="AA48" s="13" t="s">
        <v>134</v>
      </c>
      <c r="AB48" s="13"/>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24"/>
      <c r="HO48" s="124"/>
      <c r="HP48" s="124"/>
      <c r="HQ48" s="124"/>
      <c r="HR48" s="124"/>
      <c r="HS48" s="124"/>
      <c r="HT48" s="124"/>
      <c r="HU48" s="124"/>
      <c r="HV48" s="124"/>
      <c r="HW48" s="124"/>
      <c r="HX48" s="124"/>
      <c r="HY48" s="124"/>
      <c r="HZ48" s="124"/>
      <c r="IA48" s="124"/>
      <c r="IB48" s="124"/>
      <c r="IC48" s="124"/>
      <c r="ID48" s="124"/>
      <c r="IE48" s="124"/>
      <c r="IF48" s="124"/>
      <c r="IG48" s="124"/>
      <c r="IH48" s="124"/>
      <c r="II48" s="124"/>
      <c r="IJ48" s="124"/>
      <c r="IK48" s="124"/>
      <c r="IL48" s="124"/>
      <c r="IM48" s="124"/>
      <c r="IN48" s="124"/>
      <c r="IO48" s="124"/>
      <c r="IP48" s="124"/>
      <c r="IQ48" s="124"/>
      <c r="IR48" s="124"/>
      <c r="IS48" s="124"/>
      <c r="IT48" s="124"/>
    </row>
    <row r="49" ht="120" spans="1:254">
      <c r="A49" s="68">
        <v>5</v>
      </c>
      <c r="B49" s="13" t="s">
        <v>7</v>
      </c>
      <c r="C49" s="13" t="s">
        <v>232</v>
      </c>
      <c r="D49" s="13" t="s">
        <v>179</v>
      </c>
      <c r="E49" s="13" t="s">
        <v>233</v>
      </c>
      <c r="F49" s="69" t="s">
        <v>125</v>
      </c>
      <c r="G49" s="13" t="s">
        <v>126</v>
      </c>
      <c r="H49" s="70">
        <v>43891</v>
      </c>
      <c r="I49" s="70">
        <v>44531</v>
      </c>
      <c r="J49" s="13" t="s">
        <v>225</v>
      </c>
      <c r="K49" s="13">
        <v>250</v>
      </c>
      <c r="L49" s="13">
        <v>250</v>
      </c>
      <c r="M49" s="13"/>
      <c r="N49" s="13">
        <v>250</v>
      </c>
      <c r="O49" s="13"/>
      <c r="P49" s="13"/>
      <c r="Q49" s="13"/>
      <c r="R49" s="13"/>
      <c r="S49" s="89"/>
      <c r="T49" s="83">
        <v>52</v>
      </c>
      <c r="U49" s="83">
        <v>313</v>
      </c>
      <c r="V49" s="83">
        <v>26</v>
      </c>
      <c r="W49" s="83">
        <v>137</v>
      </c>
      <c r="X49" s="83">
        <v>137</v>
      </c>
      <c r="Y49" s="13" t="s">
        <v>144</v>
      </c>
      <c r="Z49" s="13">
        <v>50.31</v>
      </c>
      <c r="AA49" s="13" t="s">
        <v>134</v>
      </c>
      <c r="AB49" s="13"/>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24"/>
      <c r="HO49" s="124"/>
      <c r="HP49" s="124"/>
      <c r="HQ49" s="124"/>
      <c r="HR49" s="124"/>
      <c r="HS49" s="124"/>
      <c r="HT49" s="124"/>
      <c r="HU49" s="124"/>
      <c r="HV49" s="124"/>
      <c r="HW49" s="124"/>
      <c r="HX49" s="124"/>
      <c r="HY49" s="124"/>
      <c r="HZ49" s="124"/>
      <c r="IA49" s="124"/>
      <c r="IB49" s="124"/>
      <c r="IC49" s="124"/>
      <c r="ID49" s="124"/>
      <c r="IE49" s="124"/>
      <c r="IF49" s="124"/>
      <c r="IG49" s="124"/>
      <c r="IH49" s="124"/>
      <c r="II49" s="124"/>
      <c r="IJ49" s="124"/>
      <c r="IK49" s="124"/>
      <c r="IL49" s="124"/>
      <c r="IM49" s="124"/>
      <c r="IN49" s="124"/>
      <c r="IO49" s="124"/>
      <c r="IP49" s="124"/>
      <c r="IQ49" s="124"/>
      <c r="IR49" s="124"/>
      <c r="IS49" s="124"/>
      <c r="IT49" s="124"/>
    </row>
    <row r="50" ht="36" spans="1:254">
      <c r="A50" s="68">
        <v>6</v>
      </c>
      <c r="B50" s="13" t="s">
        <v>7</v>
      </c>
      <c r="C50" s="13" t="s">
        <v>234</v>
      </c>
      <c r="D50" s="13" t="s">
        <v>235</v>
      </c>
      <c r="E50" s="13" t="s">
        <v>236</v>
      </c>
      <c r="F50" s="69" t="s">
        <v>125</v>
      </c>
      <c r="G50" s="13" t="s">
        <v>126</v>
      </c>
      <c r="H50" s="70">
        <v>44105</v>
      </c>
      <c r="I50" s="70">
        <v>44531</v>
      </c>
      <c r="J50" s="13" t="s">
        <v>225</v>
      </c>
      <c r="K50" s="13">
        <v>800</v>
      </c>
      <c r="L50" s="13">
        <v>800</v>
      </c>
      <c r="M50" s="13"/>
      <c r="N50" s="13">
        <v>800</v>
      </c>
      <c r="O50" s="13"/>
      <c r="P50" s="13"/>
      <c r="Q50" s="13"/>
      <c r="R50" s="13"/>
      <c r="S50" s="89"/>
      <c r="T50" s="83">
        <v>237</v>
      </c>
      <c r="U50" s="83">
        <v>1222</v>
      </c>
      <c r="V50" s="83">
        <v>69</v>
      </c>
      <c r="W50" s="83">
        <v>327</v>
      </c>
      <c r="X50" s="83">
        <v>327</v>
      </c>
      <c r="Y50" s="13" t="s">
        <v>144</v>
      </c>
      <c r="Z50" s="13">
        <v>800</v>
      </c>
      <c r="AA50" s="13" t="s">
        <v>134</v>
      </c>
      <c r="AB50" s="13"/>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4"/>
      <c r="IP50" s="124"/>
      <c r="IQ50" s="124"/>
      <c r="IR50" s="124"/>
      <c r="IS50" s="124"/>
      <c r="IT50" s="124"/>
    </row>
    <row r="51" ht="36" spans="1:254">
      <c r="A51" s="68">
        <v>7</v>
      </c>
      <c r="B51" s="69" t="s">
        <v>7</v>
      </c>
      <c r="C51" s="69" t="s">
        <v>237</v>
      </c>
      <c r="D51" s="69" t="s">
        <v>238</v>
      </c>
      <c r="E51" s="69" t="s">
        <v>239</v>
      </c>
      <c r="F51" s="69" t="s">
        <v>125</v>
      </c>
      <c r="G51" s="13" t="s">
        <v>126</v>
      </c>
      <c r="H51" s="70">
        <v>44136</v>
      </c>
      <c r="I51" s="70">
        <v>44317</v>
      </c>
      <c r="J51" s="13" t="s">
        <v>225</v>
      </c>
      <c r="K51" s="69">
        <v>30</v>
      </c>
      <c r="L51" s="69">
        <v>30</v>
      </c>
      <c r="M51" s="89"/>
      <c r="N51" s="69">
        <v>30</v>
      </c>
      <c r="O51" s="69"/>
      <c r="P51" s="69"/>
      <c r="Q51" s="69"/>
      <c r="R51" s="69"/>
      <c r="S51" s="69"/>
      <c r="T51" s="83">
        <v>136</v>
      </c>
      <c r="U51" s="83">
        <v>496</v>
      </c>
      <c r="V51" s="83">
        <v>24</v>
      </c>
      <c r="W51" s="83">
        <v>83</v>
      </c>
      <c r="X51" s="83">
        <v>83</v>
      </c>
      <c r="Y51" s="13" t="s">
        <v>144</v>
      </c>
      <c r="Z51" s="69">
        <v>22.933</v>
      </c>
      <c r="AA51" s="69" t="s">
        <v>134</v>
      </c>
      <c r="AB51" s="13"/>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c r="IR51" s="116"/>
      <c r="IS51" s="116"/>
      <c r="IT51" s="131"/>
    </row>
    <row r="52" ht="24" spans="1:254">
      <c r="A52" s="68">
        <v>8</v>
      </c>
      <c r="B52" s="69" t="s">
        <v>7</v>
      </c>
      <c r="C52" s="69" t="s">
        <v>240</v>
      </c>
      <c r="D52" s="69" t="s">
        <v>189</v>
      </c>
      <c r="E52" s="69" t="s">
        <v>241</v>
      </c>
      <c r="F52" s="69" t="s">
        <v>125</v>
      </c>
      <c r="G52" s="13" t="s">
        <v>126</v>
      </c>
      <c r="H52" s="70">
        <v>44166</v>
      </c>
      <c r="I52" s="70">
        <v>44317</v>
      </c>
      <c r="J52" s="13" t="s">
        <v>224</v>
      </c>
      <c r="K52" s="69">
        <v>95.86</v>
      </c>
      <c r="L52" s="69">
        <v>95.86</v>
      </c>
      <c r="M52" s="89"/>
      <c r="N52" s="69">
        <v>95.86</v>
      </c>
      <c r="O52" s="69"/>
      <c r="P52" s="69"/>
      <c r="Q52" s="69"/>
      <c r="R52" s="69"/>
      <c r="S52" s="69"/>
      <c r="T52" s="83">
        <v>65</v>
      </c>
      <c r="U52" s="83">
        <v>303</v>
      </c>
      <c r="V52" s="83">
        <v>17</v>
      </c>
      <c r="W52" s="83">
        <v>64</v>
      </c>
      <c r="X52" s="83">
        <v>64</v>
      </c>
      <c r="Y52" s="13" t="s">
        <v>144</v>
      </c>
      <c r="Z52" s="69">
        <v>95.86</v>
      </c>
      <c r="AA52" s="69" t="s">
        <v>134</v>
      </c>
      <c r="AB52" s="13"/>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6"/>
      <c r="IQ52" s="116"/>
      <c r="IR52" s="116"/>
      <c r="IS52" s="116"/>
      <c r="IT52" s="131"/>
    </row>
    <row r="53" ht="36" spans="1:254">
      <c r="A53" s="68">
        <v>9</v>
      </c>
      <c r="B53" s="69" t="s">
        <v>7</v>
      </c>
      <c r="C53" s="69" t="s">
        <v>242</v>
      </c>
      <c r="D53" s="69" t="s">
        <v>230</v>
      </c>
      <c r="E53" s="69" t="s">
        <v>243</v>
      </c>
      <c r="F53" s="69" t="s">
        <v>125</v>
      </c>
      <c r="G53" s="13" t="s">
        <v>126</v>
      </c>
      <c r="H53" s="70">
        <v>44166</v>
      </c>
      <c r="I53" s="70">
        <v>44317</v>
      </c>
      <c r="J53" s="13" t="s">
        <v>225</v>
      </c>
      <c r="K53" s="69">
        <v>30</v>
      </c>
      <c r="L53" s="69">
        <v>30</v>
      </c>
      <c r="M53" s="89"/>
      <c r="N53" s="69">
        <v>30</v>
      </c>
      <c r="O53" s="69"/>
      <c r="P53" s="69"/>
      <c r="Q53" s="69"/>
      <c r="R53" s="69"/>
      <c r="S53" s="69"/>
      <c r="T53" s="83">
        <v>21</v>
      </c>
      <c r="U53" s="83">
        <v>90</v>
      </c>
      <c r="V53" s="83">
        <v>11</v>
      </c>
      <c r="W53" s="83">
        <v>23</v>
      </c>
      <c r="X53" s="83">
        <v>23</v>
      </c>
      <c r="Y53" s="13" t="s">
        <v>144</v>
      </c>
      <c r="Z53" s="69">
        <v>29.3715</v>
      </c>
      <c r="AA53" s="69" t="s">
        <v>134</v>
      </c>
      <c r="AB53" s="13"/>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c r="IR53" s="116"/>
      <c r="IS53" s="116"/>
      <c r="IT53" s="131"/>
    </row>
    <row r="54" ht="36" spans="1:254">
      <c r="A54" s="68">
        <v>10</v>
      </c>
      <c r="B54" s="69" t="s">
        <v>7</v>
      </c>
      <c r="C54" s="69" t="s">
        <v>244</v>
      </c>
      <c r="D54" s="69" t="s">
        <v>173</v>
      </c>
      <c r="E54" s="69" t="s">
        <v>245</v>
      </c>
      <c r="F54" s="69" t="s">
        <v>125</v>
      </c>
      <c r="G54" s="13" t="s">
        <v>126</v>
      </c>
      <c r="H54" s="70">
        <v>44287</v>
      </c>
      <c r="I54" s="70">
        <v>44440</v>
      </c>
      <c r="J54" s="13" t="s">
        <v>225</v>
      </c>
      <c r="K54" s="69">
        <v>90</v>
      </c>
      <c r="L54" s="69">
        <v>90</v>
      </c>
      <c r="M54" s="89"/>
      <c r="N54" s="69">
        <v>90</v>
      </c>
      <c r="O54" s="13"/>
      <c r="P54" s="69"/>
      <c r="Q54" s="69"/>
      <c r="R54" s="69"/>
      <c r="S54" s="69"/>
      <c r="T54" s="83">
        <v>91</v>
      </c>
      <c r="U54" s="83">
        <v>476</v>
      </c>
      <c r="V54" s="83">
        <v>36</v>
      </c>
      <c r="W54" s="83">
        <v>167</v>
      </c>
      <c r="X54" s="83">
        <v>167</v>
      </c>
      <c r="Y54" s="13" t="s">
        <v>128</v>
      </c>
      <c r="Z54" s="69">
        <v>63.243</v>
      </c>
      <c r="AA54" s="69" t="s">
        <v>129</v>
      </c>
      <c r="AB54" s="13"/>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c r="IR54" s="116"/>
      <c r="IS54" s="116"/>
      <c r="IT54" s="131"/>
    </row>
    <row r="55" ht="36" spans="1:254">
      <c r="A55" s="68">
        <v>11</v>
      </c>
      <c r="B55" s="69" t="s">
        <v>7</v>
      </c>
      <c r="C55" s="69" t="s">
        <v>246</v>
      </c>
      <c r="D55" s="69" t="s">
        <v>173</v>
      </c>
      <c r="E55" s="69" t="s">
        <v>247</v>
      </c>
      <c r="F55" s="69" t="s">
        <v>125</v>
      </c>
      <c r="G55" s="13" t="s">
        <v>126</v>
      </c>
      <c r="H55" s="70">
        <v>44287</v>
      </c>
      <c r="I55" s="70">
        <v>44440</v>
      </c>
      <c r="J55" s="13" t="s">
        <v>225</v>
      </c>
      <c r="K55" s="69">
        <v>99.05</v>
      </c>
      <c r="L55" s="69">
        <v>99.05</v>
      </c>
      <c r="M55" s="89"/>
      <c r="N55" s="69">
        <v>99.05</v>
      </c>
      <c r="O55" s="69"/>
      <c r="P55" s="69"/>
      <c r="Q55" s="69"/>
      <c r="R55" s="69"/>
      <c r="S55" s="69"/>
      <c r="T55" s="83">
        <v>91</v>
      </c>
      <c r="U55" s="83">
        <v>476</v>
      </c>
      <c r="V55" s="83">
        <v>36</v>
      </c>
      <c r="W55" s="83">
        <v>167</v>
      </c>
      <c r="X55" s="83">
        <v>167</v>
      </c>
      <c r="Y55" s="13" t="s">
        <v>128</v>
      </c>
      <c r="Z55" s="69">
        <v>83.5965</v>
      </c>
      <c r="AA55" s="69" t="s">
        <v>134</v>
      </c>
      <c r="AB55" s="13"/>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c r="IG55" s="116"/>
      <c r="IH55" s="116"/>
      <c r="II55" s="116"/>
      <c r="IJ55" s="116"/>
      <c r="IK55" s="116"/>
      <c r="IL55" s="116"/>
      <c r="IM55" s="116"/>
      <c r="IN55" s="116"/>
      <c r="IO55" s="116"/>
      <c r="IP55" s="116"/>
      <c r="IQ55" s="116"/>
      <c r="IR55" s="116"/>
      <c r="IS55" s="116"/>
      <c r="IT55" s="131"/>
    </row>
    <row r="56" ht="36" spans="1:254">
      <c r="A56" s="68">
        <v>12</v>
      </c>
      <c r="B56" s="69" t="s">
        <v>7</v>
      </c>
      <c r="C56" s="69" t="s">
        <v>248</v>
      </c>
      <c r="D56" s="69" t="s">
        <v>249</v>
      </c>
      <c r="E56" s="69" t="s">
        <v>250</v>
      </c>
      <c r="F56" s="69" t="s">
        <v>125</v>
      </c>
      <c r="G56" s="13" t="s">
        <v>126</v>
      </c>
      <c r="H56" s="70">
        <v>44317</v>
      </c>
      <c r="I56" s="70">
        <v>44531</v>
      </c>
      <c r="J56" s="13" t="s">
        <v>225</v>
      </c>
      <c r="K56" s="69">
        <v>84</v>
      </c>
      <c r="L56" s="69">
        <v>84</v>
      </c>
      <c r="M56" s="89"/>
      <c r="N56" s="69">
        <v>84</v>
      </c>
      <c r="O56" s="13"/>
      <c r="P56" s="69"/>
      <c r="Q56" s="69"/>
      <c r="R56" s="69"/>
      <c r="S56" s="69"/>
      <c r="T56" s="83">
        <v>39</v>
      </c>
      <c r="U56" s="83">
        <v>244</v>
      </c>
      <c r="V56" s="83">
        <v>17</v>
      </c>
      <c r="W56" s="83">
        <v>83</v>
      </c>
      <c r="X56" s="83">
        <v>83</v>
      </c>
      <c r="Y56" s="13" t="s">
        <v>128</v>
      </c>
      <c r="Z56" s="69">
        <v>84</v>
      </c>
      <c r="AA56" s="69" t="s">
        <v>134</v>
      </c>
      <c r="AB56" s="13"/>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c r="IQ56" s="116"/>
      <c r="IR56" s="116"/>
      <c r="IS56" s="116"/>
      <c r="IT56" s="131"/>
    </row>
    <row r="57" ht="72" spans="1:254">
      <c r="A57" s="68">
        <v>13</v>
      </c>
      <c r="B57" s="69" t="s">
        <v>7</v>
      </c>
      <c r="C57" s="69" t="s">
        <v>251</v>
      </c>
      <c r="D57" s="69" t="s">
        <v>221</v>
      </c>
      <c r="E57" s="69" t="s">
        <v>252</v>
      </c>
      <c r="F57" s="69" t="s">
        <v>125</v>
      </c>
      <c r="G57" s="13" t="s">
        <v>126</v>
      </c>
      <c r="H57" s="70">
        <v>44317</v>
      </c>
      <c r="I57" s="70">
        <v>44531</v>
      </c>
      <c r="J57" s="13" t="s">
        <v>225</v>
      </c>
      <c r="K57" s="69">
        <v>212</v>
      </c>
      <c r="L57" s="69">
        <v>212</v>
      </c>
      <c r="M57" s="89"/>
      <c r="N57" s="69">
        <v>212</v>
      </c>
      <c r="O57" s="13"/>
      <c r="P57" s="69"/>
      <c r="Q57" s="69"/>
      <c r="R57" s="69"/>
      <c r="S57" s="69"/>
      <c r="T57" s="83">
        <v>79</v>
      </c>
      <c r="U57" s="83">
        <v>528</v>
      </c>
      <c r="V57" s="83">
        <v>25</v>
      </c>
      <c r="W57" s="83">
        <v>146</v>
      </c>
      <c r="X57" s="83">
        <v>146</v>
      </c>
      <c r="Y57" s="13" t="s">
        <v>128</v>
      </c>
      <c r="Z57" s="69">
        <v>201.719</v>
      </c>
      <c r="AA57" s="69" t="s">
        <v>134</v>
      </c>
      <c r="AB57" s="13"/>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116"/>
      <c r="GB57" s="116"/>
      <c r="GC57" s="116"/>
      <c r="GD57" s="116"/>
      <c r="GE57" s="116"/>
      <c r="GF57" s="116"/>
      <c r="GG57" s="116"/>
      <c r="GH57" s="116"/>
      <c r="GI57" s="116"/>
      <c r="GJ57" s="116"/>
      <c r="GK57" s="116"/>
      <c r="GL57" s="116"/>
      <c r="GM57" s="116"/>
      <c r="GN57" s="116"/>
      <c r="GO57" s="116"/>
      <c r="GP57" s="116"/>
      <c r="GQ57" s="116"/>
      <c r="GR57" s="116"/>
      <c r="GS57" s="116"/>
      <c r="GT57" s="116"/>
      <c r="GU57" s="116"/>
      <c r="GV57" s="116"/>
      <c r="GW57" s="116"/>
      <c r="GX57" s="116"/>
      <c r="GY57" s="116"/>
      <c r="GZ57" s="116"/>
      <c r="HA57" s="116"/>
      <c r="HB57" s="116"/>
      <c r="HC57" s="116"/>
      <c r="HD57" s="116"/>
      <c r="HE57" s="116"/>
      <c r="HF57" s="116"/>
      <c r="HG57" s="116"/>
      <c r="HH57" s="116"/>
      <c r="HI57" s="116"/>
      <c r="HJ57" s="116"/>
      <c r="HK57" s="116"/>
      <c r="HL57" s="116"/>
      <c r="HM57" s="116"/>
      <c r="HN57" s="116"/>
      <c r="HO57" s="116"/>
      <c r="HP57" s="116"/>
      <c r="HQ57" s="116"/>
      <c r="HR57" s="116"/>
      <c r="HS57" s="116"/>
      <c r="HT57" s="116"/>
      <c r="HU57" s="116"/>
      <c r="HV57" s="116"/>
      <c r="HW57" s="116"/>
      <c r="HX57" s="116"/>
      <c r="HY57" s="116"/>
      <c r="HZ57" s="116"/>
      <c r="IA57" s="116"/>
      <c r="IB57" s="116"/>
      <c r="IC57" s="116"/>
      <c r="ID57" s="116"/>
      <c r="IE57" s="116"/>
      <c r="IF57" s="116"/>
      <c r="IG57" s="116"/>
      <c r="IH57" s="116"/>
      <c r="II57" s="116"/>
      <c r="IJ57" s="116"/>
      <c r="IK57" s="116"/>
      <c r="IL57" s="116"/>
      <c r="IM57" s="116"/>
      <c r="IN57" s="116"/>
      <c r="IO57" s="116"/>
      <c r="IP57" s="116"/>
      <c r="IQ57" s="116"/>
      <c r="IR57" s="116"/>
      <c r="IS57" s="116"/>
      <c r="IT57" s="131"/>
    </row>
    <row r="58" s="46" customFormat="1" ht="36" spans="1:254">
      <c r="A58" s="68">
        <v>14</v>
      </c>
      <c r="B58" s="69" t="s">
        <v>7</v>
      </c>
      <c r="C58" s="69" t="s">
        <v>253</v>
      </c>
      <c r="D58" s="69" t="s">
        <v>254</v>
      </c>
      <c r="E58" s="69" t="s">
        <v>255</v>
      </c>
      <c r="F58" s="76" t="s">
        <v>125</v>
      </c>
      <c r="G58" s="13" t="s">
        <v>126</v>
      </c>
      <c r="H58" s="70">
        <v>44317</v>
      </c>
      <c r="I58" s="70">
        <v>44531</v>
      </c>
      <c r="J58" s="13" t="s">
        <v>225</v>
      </c>
      <c r="K58" s="69">
        <v>256.88</v>
      </c>
      <c r="L58" s="69">
        <f>N58+P59</f>
        <v>256.88</v>
      </c>
      <c r="M58" s="89"/>
      <c r="N58" s="69">
        <f>K58-P59</f>
        <v>29.6</v>
      </c>
      <c r="O58" s="69"/>
      <c r="P58" s="69"/>
      <c r="Q58" s="69"/>
      <c r="R58" s="69"/>
      <c r="S58" s="69"/>
      <c r="T58" s="83">
        <v>160</v>
      </c>
      <c r="U58" s="83">
        <v>626</v>
      </c>
      <c r="V58" s="83">
        <v>81</v>
      </c>
      <c r="W58" s="83">
        <v>310</v>
      </c>
      <c r="X58" s="83">
        <v>310</v>
      </c>
      <c r="Y58" s="13" t="s">
        <v>128</v>
      </c>
      <c r="Z58" s="76">
        <v>237.4015</v>
      </c>
      <c r="AA58" s="76" t="s">
        <v>134</v>
      </c>
      <c r="AB58" s="122"/>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123"/>
      <c r="GE58" s="123"/>
      <c r="GF58" s="123"/>
      <c r="GG58" s="123"/>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23"/>
      <c r="IS58" s="123"/>
      <c r="IT58" s="132"/>
    </row>
    <row r="59" s="46" customFormat="1" ht="24" spans="1:254">
      <c r="A59" s="68"/>
      <c r="B59" s="69"/>
      <c r="C59" s="69"/>
      <c r="D59" s="69"/>
      <c r="E59" s="69"/>
      <c r="F59" s="77"/>
      <c r="G59" s="13"/>
      <c r="H59" s="70"/>
      <c r="I59" s="70"/>
      <c r="J59" s="69" t="s">
        <v>223</v>
      </c>
      <c r="K59" s="69"/>
      <c r="L59" s="69"/>
      <c r="M59" s="89"/>
      <c r="N59" s="69"/>
      <c r="O59" s="69"/>
      <c r="P59" s="69">
        <v>227.28</v>
      </c>
      <c r="Q59" s="69"/>
      <c r="R59" s="69"/>
      <c r="S59" s="69"/>
      <c r="T59" s="83"/>
      <c r="U59" s="83"/>
      <c r="V59" s="83"/>
      <c r="W59" s="83"/>
      <c r="X59" s="83"/>
      <c r="Y59" s="13"/>
      <c r="Z59" s="77"/>
      <c r="AA59" s="77"/>
      <c r="AB59" s="122"/>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123"/>
      <c r="GE59" s="123"/>
      <c r="GF59" s="123"/>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c r="IP59" s="123"/>
      <c r="IQ59" s="123"/>
      <c r="IR59" s="123"/>
      <c r="IS59" s="123"/>
      <c r="IT59" s="132"/>
    </row>
    <row r="60" ht="24" spans="1:254">
      <c r="A60" s="68">
        <v>15</v>
      </c>
      <c r="B60" s="69" t="s">
        <v>7</v>
      </c>
      <c r="C60" s="69" t="s">
        <v>256</v>
      </c>
      <c r="D60" s="69" t="s">
        <v>189</v>
      </c>
      <c r="E60" s="69" t="s">
        <v>257</v>
      </c>
      <c r="F60" s="69" t="s">
        <v>125</v>
      </c>
      <c r="G60" s="13" t="s">
        <v>126</v>
      </c>
      <c r="H60" s="70">
        <v>44317</v>
      </c>
      <c r="I60" s="70">
        <v>44531</v>
      </c>
      <c r="J60" s="69" t="s">
        <v>223</v>
      </c>
      <c r="K60" s="69">
        <v>53.09</v>
      </c>
      <c r="L60" s="69">
        <v>53.09</v>
      </c>
      <c r="M60" s="89"/>
      <c r="N60" s="69"/>
      <c r="O60" s="69"/>
      <c r="P60" s="69">
        <v>53.09</v>
      </c>
      <c r="Q60" s="69"/>
      <c r="R60" s="69"/>
      <c r="S60" s="69"/>
      <c r="T60" s="83">
        <v>65</v>
      </c>
      <c r="U60" s="83">
        <v>303</v>
      </c>
      <c r="V60" s="83">
        <v>17</v>
      </c>
      <c r="W60" s="83">
        <v>64</v>
      </c>
      <c r="X60" s="83">
        <v>64</v>
      </c>
      <c r="Y60" s="13" t="s">
        <v>128</v>
      </c>
      <c r="Z60" s="69">
        <v>0</v>
      </c>
      <c r="AA60" s="69" t="s">
        <v>210</v>
      </c>
      <c r="AB60" s="13"/>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c r="IR60" s="116"/>
      <c r="IS60" s="116"/>
      <c r="IT60" s="131"/>
    </row>
    <row r="61" ht="108" spans="1:254">
      <c r="A61" s="68">
        <v>16</v>
      </c>
      <c r="B61" s="69" t="s">
        <v>7</v>
      </c>
      <c r="C61" s="69" t="s">
        <v>258</v>
      </c>
      <c r="D61" s="69" t="s">
        <v>259</v>
      </c>
      <c r="E61" s="69" t="s">
        <v>260</v>
      </c>
      <c r="F61" s="69" t="s">
        <v>125</v>
      </c>
      <c r="G61" s="13" t="s">
        <v>126</v>
      </c>
      <c r="H61" s="70">
        <v>44317</v>
      </c>
      <c r="I61" s="70">
        <v>44531</v>
      </c>
      <c r="J61" s="69" t="s">
        <v>223</v>
      </c>
      <c r="K61" s="89">
        <v>213.64</v>
      </c>
      <c r="L61" s="89">
        <v>213.64</v>
      </c>
      <c r="M61" s="89"/>
      <c r="N61" s="69"/>
      <c r="O61" s="69"/>
      <c r="P61" s="89">
        <v>213.64</v>
      </c>
      <c r="Q61" s="69"/>
      <c r="R61" s="69"/>
      <c r="S61" s="69"/>
      <c r="T61" s="83">
        <v>663</v>
      </c>
      <c r="U61" s="83">
        <v>3561</v>
      </c>
      <c r="V61" s="83">
        <v>170</v>
      </c>
      <c r="W61" s="83">
        <v>811</v>
      </c>
      <c r="X61" s="83">
        <v>811</v>
      </c>
      <c r="Y61" s="13" t="s">
        <v>128</v>
      </c>
      <c r="Z61" s="89">
        <v>137.87</v>
      </c>
      <c r="AA61" s="89" t="s">
        <v>129</v>
      </c>
      <c r="AB61" s="13"/>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31"/>
    </row>
    <row r="62" ht="24" spans="1:254">
      <c r="A62" s="68">
        <v>17</v>
      </c>
      <c r="B62" s="69" t="s">
        <v>7</v>
      </c>
      <c r="C62" s="69" t="s">
        <v>261</v>
      </c>
      <c r="D62" s="69" t="s">
        <v>262</v>
      </c>
      <c r="E62" s="69" t="s">
        <v>263</v>
      </c>
      <c r="F62" s="69" t="s">
        <v>125</v>
      </c>
      <c r="G62" s="13" t="s">
        <v>126</v>
      </c>
      <c r="H62" s="70">
        <v>44317</v>
      </c>
      <c r="I62" s="70">
        <v>44531</v>
      </c>
      <c r="J62" s="69" t="s">
        <v>223</v>
      </c>
      <c r="K62" s="69">
        <f>M63+P62</f>
        <v>898</v>
      </c>
      <c r="L62" s="69">
        <f>M63+P62</f>
        <v>898</v>
      </c>
      <c r="M62" s="89"/>
      <c r="N62" s="69"/>
      <c r="O62" s="69"/>
      <c r="P62" s="69">
        <v>496.96</v>
      </c>
      <c r="Q62" s="69"/>
      <c r="R62" s="69"/>
      <c r="S62" s="69"/>
      <c r="T62" s="83">
        <v>1224</v>
      </c>
      <c r="U62" s="83">
        <v>5179</v>
      </c>
      <c r="V62" s="83">
        <v>283</v>
      </c>
      <c r="W62" s="83">
        <v>1098</v>
      </c>
      <c r="X62" s="83">
        <v>1098</v>
      </c>
      <c r="Y62" s="13" t="s">
        <v>128</v>
      </c>
      <c r="Z62" s="76">
        <v>636.126871</v>
      </c>
      <c r="AA62" s="76" t="s">
        <v>129</v>
      </c>
      <c r="AB62" s="13"/>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c r="IR62" s="116"/>
      <c r="IS62" s="116"/>
      <c r="IT62" s="131"/>
    </row>
    <row r="63" ht="24" spans="1:254">
      <c r="A63" s="68"/>
      <c r="B63" s="69"/>
      <c r="C63" s="69"/>
      <c r="D63" s="69"/>
      <c r="E63" s="69"/>
      <c r="F63" s="69"/>
      <c r="G63" s="13"/>
      <c r="H63" s="70"/>
      <c r="I63" s="70"/>
      <c r="J63" s="69" t="s">
        <v>127</v>
      </c>
      <c r="K63" s="69"/>
      <c r="L63" s="69"/>
      <c r="M63" s="69">
        <v>401.04</v>
      </c>
      <c r="N63" s="69"/>
      <c r="O63" s="69"/>
      <c r="P63" s="69"/>
      <c r="Q63" s="69"/>
      <c r="R63" s="69"/>
      <c r="S63" s="69"/>
      <c r="T63" s="83"/>
      <c r="U63" s="83"/>
      <c r="V63" s="83"/>
      <c r="W63" s="83"/>
      <c r="X63" s="83"/>
      <c r="Y63" s="13"/>
      <c r="Z63" s="77"/>
      <c r="AA63" s="77"/>
      <c r="AB63" s="13"/>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16"/>
      <c r="IS63" s="116"/>
      <c r="IT63" s="131"/>
    </row>
    <row r="64" ht="24" spans="1:256">
      <c r="A64" s="68">
        <v>18</v>
      </c>
      <c r="B64" s="69" t="s">
        <v>7</v>
      </c>
      <c r="C64" s="69" t="s">
        <v>264</v>
      </c>
      <c r="D64" s="69" t="s">
        <v>265</v>
      </c>
      <c r="E64" s="69" t="s">
        <v>266</v>
      </c>
      <c r="F64" s="69" t="s">
        <v>125</v>
      </c>
      <c r="G64" s="13" t="s">
        <v>126</v>
      </c>
      <c r="H64" s="70">
        <v>44317</v>
      </c>
      <c r="I64" s="70">
        <v>44531</v>
      </c>
      <c r="J64" s="69" t="s">
        <v>223</v>
      </c>
      <c r="K64" s="69">
        <v>370</v>
      </c>
      <c r="L64" s="69">
        <v>370</v>
      </c>
      <c r="M64" s="89"/>
      <c r="N64" s="69"/>
      <c r="O64" s="69"/>
      <c r="P64" s="69">
        <v>57.39</v>
      </c>
      <c r="Q64" s="69"/>
      <c r="R64" s="69"/>
      <c r="S64" s="69"/>
      <c r="T64" s="83">
        <v>281</v>
      </c>
      <c r="U64" s="83">
        <v>1156</v>
      </c>
      <c r="V64" s="83">
        <v>72</v>
      </c>
      <c r="W64" s="83">
        <v>280</v>
      </c>
      <c r="X64" s="83">
        <v>280</v>
      </c>
      <c r="Y64" s="13" t="s">
        <v>128</v>
      </c>
      <c r="Z64" s="76">
        <v>350.064</v>
      </c>
      <c r="AA64" s="76" t="s">
        <v>134</v>
      </c>
      <c r="AB64" s="122"/>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c r="IR64" s="116"/>
      <c r="IS64" s="116"/>
      <c r="IT64" s="131"/>
      <c r="IU64" s="133"/>
      <c r="IV64" s="133"/>
    </row>
    <row r="65" ht="24" spans="1:256">
      <c r="A65" s="68"/>
      <c r="B65" s="69"/>
      <c r="C65" s="69"/>
      <c r="D65" s="69"/>
      <c r="E65" s="69"/>
      <c r="F65" s="69"/>
      <c r="G65" s="13"/>
      <c r="H65" s="70"/>
      <c r="I65" s="70"/>
      <c r="J65" s="69" t="s">
        <v>267</v>
      </c>
      <c r="K65" s="69"/>
      <c r="L65" s="69"/>
      <c r="M65" s="89"/>
      <c r="N65" s="69"/>
      <c r="O65" s="69"/>
      <c r="P65" s="69">
        <v>312.61</v>
      </c>
      <c r="Q65" s="69"/>
      <c r="R65" s="69"/>
      <c r="S65" s="69"/>
      <c r="T65" s="83"/>
      <c r="U65" s="83"/>
      <c r="V65" s="83"/>
      <c r="W65" s="83"/>
      <c r="X65" s="83"/>
      <c r="Y65" s="13"/>
      <c r="Z65" s="77"/>
      <c r="AA65" s="77"/>
      <c r="AB65" s="122"/>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c r="IR65" s="116"/>
      <c r="IS65" s="116"/>
      <c r="IT65" s="131"/>
      <c r="IU65" s="133"/>
      <c r="IV65" s="133"/>
    </row>
    <row r="66" ht="48" spans="1:256">
      <c r="A66" s="68">
        <v>19</v>
      </c>
      <c r="B66" s="13" t="s">
        <v>7</v>
      </c>
      <c r="C66" s="69" t="s">
        <v>268</v>
      </c>
      <c r="D66" s="69" t="s">
        <v>173</v>
      </c>
      <c r="E66" s="69" t="s">
        <v>269</v>
      </c>
      <c r="F66" s="13" t="s">
        <v>125</v>
      </c>
      <c r="G66" s="13" t="s">
        <v>126</v>
      </c>
      <c r="H66" s="70">
        <v>44440</v>
      </c>
      <c r="I66" s="70">
        <v>44531</v>
      </c>
      <c r="J66" s="13" t="s">
        <v>270</v>
      </c>
      <c r="K66" s="69">
        <v>498.7</v>
      </c>
      <c r="L66" s="69">
        <v>498.7</v>
      </c>
      <c r="M66" s="89"/>
      <c r="N66" s="69"/>
      <c r="O66" s="69">
        <v>250</v>
      </c>
      <c r="P66" s="69"/>
      <c r="Q66" s="69"/>
      <c r="R66" s="69"/>
      <c r="S66" s="69"/>
      <c r="T66" s="83">
        <v>90</v>
      </c>
      <c r="U66" s="83">
        <v>484</v>
      </c>
      <c r="V66" s="83">
        <v>34</v>
      </c>
      <c r="W66" s="83">
        <v>153</v>
      </c>
      <c r="X66" s="83">
        <v>23</v>
      </c>
      <c r="Y66" s="13" t="s">
        <v>128</v>
      </c>
      <c r="Z66" s="76">
        <v>345.297511</v>
      </c>
      <c r="AA66" s="76" t="s">
        <v>129</v>
      </c>
      <c r="AB66" s="122"/>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c r="IR66" s="116"/>
      <c r="IS66" s="116"/>
      <c r="IT66" s="131"/>
      <c r="IU66" s="133"/>
      <c r="IV66" s="133"/>
    </row>
    <row r="67" ht="72" spans="1:254">
      <c r="A67" s="68"/>
      <c r="B67" s="13"/>
      <c r="C67" s="69"/>
      <c r="D67" s="69"/>
      <c r="E67" s="69"/>
      <c r="F67" s="13"/>
      <c r="G67" s="13"/>
      <c r="H67" s="70"/>
      <c r="I67" s="70"/>
      <c r="J67" s="71" t="s">
        <v>214</v>
      </c>
      <c r="K67" s="69"/>
      <c r="L67" s="69"/>
      <c r="M67" s="91">
        <v>248.7</v>
      </c>
      <c r="N67" s="13"/>
      <c r="O67" s="13"/>
      <c r="P67" s="13"/>
      <c r="Q67" s="13"/>
      <c r="R67" s="13"/>
      <c r="S67" s="89"/>
      <c r="T67" s="83"/>
      <c r="U67" s="83"/>
      <c r="V67" s="83"/>
      <c r="W67" s="83"/>
      <c r="X67" s="83"/>
      <c r="Y67" s="13"/>
      <c r="Z67" s="77"/>
      <c r="AA67" s="77"/>
      <c r="AB67" s="122"/>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24"/>
      <c r="HO67" s="124"/>
      <c r="HP67" s="124"/>
      <c r="HQ67" s="124"/>
      <c r="HR67" s="124"/>
      <c r="HS67" s="124"/>
      <c r="HT67" s="124"/>
      <c r="HU67" s="124"/>
      <c r="HV67" s="124"/>
      <c r="HW67" s="124"/>
      <c r="HX67" s="124"/>
      <c r="HY67" s="124"/>
      <c r="HZ67" s="124"/>
      <c r="IA67" s="124"/>
      <c r="IB67" s="124"/>
      <c r="IC67" s="124"/>
      <c r="ID67" s="124"/>
      <c r="IE67" s="124"/>
      <c r="IF67" s="124"/>
      <c r="IG67" s="124"/>
      <c r="IH67" s="124"/>
      <c r="II67" s="124"/>
      <c r="IJ67" s="124"/>
      <c r="IK67" s="124"/>
      <c r="IL67" s="124"/>
      <c r="IM67" s="124"/>
      <c r="IN67" s="124"/>
      <c r="IO67" s="124"/>
      <c r="IP67" s="124"/>
      <c r="IQ67" s="124"/>
      <c r="IR67" s="124"/>
      <c r="IS67" s="124"/>
      <c r="IT67" s="124"/>
    </row>
    <row r="68" ht="72" spans="1:254">
      <c r="A68" s="68">
        <v>20</v>
      </c>
      <c r="B68" s="13" t="s">
        <v>7</v>
      </c>
      <c r="C68" s="69" t="s">
        <v>271</v>
      </c>
      <c r="D68" s="69" t="s">
        <v>272</v>
      </c>
      <c r="E68" s="69" t="s">
        <v>273</v>
      </c>
      <c r="F68" s="13" t="s">
        <v>125</v>
      </c>
      <c r="G68" s="13" t="s">
        <v>126</v>
      </c>
      <c r="H68" s="70">
        <v>44440</v>
      </c>
      <c r="I68" s="70">
        <v>44531</v>
      </c>
      <c r="J68" s="71" t="s">
        <v>214</v>
      </c>
      <c r="K68" s="91">
        <v>120</v>
      </c>
      <c r="L68" s="91">
        <v>120</v>
      </c>
      <c r="M68" s="91">
        <v>120</v>
      </c>
      <c r="N68" s="13"/>
      <c r="O68" s="13"/>
      <c r="P68" s="13"/>
      <c r="Q68" s="13"/>
      <c r="R68" s="13"/>
      <c r="S68" s="89"/>
      <c r="T68" s="83">
        <v>30</v>
      </c>
      <c r="U68" s="83">
        <v>132</v>
      </c>
      <c r="V68" s="83">
        <v>13</v>
      </c>
      <c r="W68" s="83">
        <v>54</v>
      </c>
      <c r="X68" s="83">
        <v>137</v>
      </c>
      <c r="Y68" s="13" t="s">
        <v>128</v>
      </c>
      <c r="Z68" s="91">
        <v>120</v>
      </c>
      <c r="AA68" s="91" t="s">
        <v>134</v>
      </c>
      <c r="AB68" s="16"/>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24"/>
      <c r="HO68" s="124"/>
      <c r="HP68" s="124"/>
      <c r="HQ68" s="124"/>
      <c r="HR68" s="124"/>
      <c r="HS68" s="124"/>
      <c r="HT68" s="124"/>
      <c r="HU68" s="124"/>
      <c r="HV68" s="124"/>
      <c r="HW68" s="124"/>
      <c r="HX68" s="124"/>
      <c r="HY68" s="124"/>
      <c r="HZ68" s="124"/>
      <c r="IA68" s="124"/>
      <c r="IB68" s="124"/>
      <c r="IC68" s="124"/>
      <c r="ID68" s="124"/>
      <c r="IE68" s="124"/>
      <c r="IF68" s="124"/>
      <c r="IG68" s="124"/>
      <c r="IH68" s="124"/>
      <c r="II68" s="124"/>
      <c r="IJ68" s="124"/>
      <c r="IK68" s="124"/>
      <c r="IL68" s="124"/>
      <c r="IM68" s="124"/>
      <c r="IN68" s="124"/>
      <c r="IO68" s="124"/>
      <c r="IP68" s="124"/>
      <c r="IQ68" s="124"/>
      <c r="IR68" s="124"/>
      <c r="IS68" s="124"/>
      <c r="IT68" s="124"/>
    </row>
    <row r="69" ht="72" spans="1:254">
      <c r="A69" s="68">
        <v>21</v>
      </c>
      <c r="B69" s="13" t="s">
        <v>7</v>
      </c>
      <c r="C69" s="69" t="s">
        <v>274</v>
      </c>
      <c r="D69" s="69" t="s">
        <v>272</v>
      </c>
      <c r="E69" s="69" t="s">
        <v>275</v>
      </c>
      <c r="F69" s="13" t="s">
        <v>125</v>
      </c>
      <c r="G69" s="13" t="s">
        <v>126</v>
      </c>
      <c r="H69" s="70">
        <v>44440</v>
      </c>
      <c r="I69" s="70">
        <v>44531</v>
      </c>
      <c r="J69" s="71" t="s">
        <v>214</v>
      </c>
      <c r="K69" s="91">
        <v>265</v>
      </c>
      <c r="L69" s="91">
        <v>265</v>
      </c>
      <c r="M69" s="91">
        <v>265</v>
      </c>
      <c r="N69" s="13"/>
      <c r="O69" s="13"/>
      <c r="P69" s="13"/>
      <c r="Q69" s="13"/>
      <c r="R69" s="13"/>
      <c r="S69" s="89"/>
      <c r="T69" s="83">
        <v>30</v>
      </c>
      <c r="U69" s="83">
        <v>132</v>
      </c>
      <c r="V69" s="83">
        <v>13</v>
      </c>
      <c r="W69" s="83">
        <v>54</v>
      </c>
      <c r="X69" s="83">
        <v>327</v>
      </c>
      <c r="Y69" s="13" t="s">
        <v>128</v>
      </c>
      <c r="Z69" s="91">
        <v>262.808</v>
      </c>
      <c r="AA69" s="91" t="s">
        <v>134</v>
      </c>
      <c r="AB69" s="16"/>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24"/>
      <c r="HO69" s="124"/>
      <c r="HP69" s="124"/>
      <c r="HQ69" s="124"/>
      <c r="HR69" s="124"/>
      <c r="HS69" s="124"/>
      <c r="HT69" s="124"/>
      <c r="HU69" s="124"/>
      <c r="HV69" s="124"/>
      <c r="HW69" s="124"/>
      <c r="HX69" s="124"/>
      <c r="HY69" s="124"/>
      <c r="HZ69" s="124"/>
      <c r="IA69" s="124"/>
      <c r="IB69" s="124"/>
      <c r="IC69" s="124"/>
      <c r="ID69" s="124"/>
      <c r="IE69" s="124"/>
      <c r="IF69" s="124"/>
      <c r="IG69" s="124"/>
      <c r="IH69" s="124"/>
      <c r="II69" s="124"/>
      <c r="IJ69" s="124"/>
      <c r="IK69" s="124"/>
      <c r="IL69" s="124"/>
      <c r="IM69" s="124"/>
      <c r="IN69" s="124"/>
      <c r="IO69" s="124"/>
      <c r="IP69" s="124"/>
      <c r="IQ69" s="124"/>
      <c r="IR69" s="124"/>
      <c r="IS69" s="124"/>
      <c r="IT69" s="124"/>
    </row>
    <row r="70" ht="72" spans="1:254">
      <c r="A70" s="68">
        <v>22</v>
      </c>
      <c r="B70" s="69" t="s">
        <v>7</v>
      </c>
      <c r="C70" s="69" t="s">
        <v>276</v>
      </c>
      <c r="D70" s="69" t="s">
        <v>277</v>
      </c>
      <c r="E70" s="69" t="s">
        <v>278</v>
      </c>
      <c r="F70" s="13" t="s">
        <v>125</v>
      </c>
      <c r="G70" s="13" t="s">
        <v>126</v>
      </c>
      <c r="H70" s="70">
        <v>44440</v>
      </c>
      <c r="I70" s="70">
        <v>44531</v>
      </c>
      <c r="J70" s="71" t="s">
        <v>214</v>
      </c>
      <c r="K70" s="91">
        <v>60</v>
      </c>
      <c r="L70" s="91">
        <v>60</v>
      </c>
      <c r="M70" s="91">
        <v>60</v>
      </c>
      <c r="N70" s="69"/>
      <c r="O70" s="69"/>
      <c r="P70" s="69"/>
      <c r="Q70" s="69"/>
      <c r="R70" s="69"/>
      <c r="S70" s="69"/>
      <c r="T70" s="83">
        <v>162</v>
      </c>
      <c r="U70" s="83">
        <v>680</v>
      </c>
      <c r="V70" s="83">
        <v>43</v>
      </c>
      <c r="W70" s="83">
        <v>184</v>
      </c>
      <c r="X70" s="83">
        <v>64</v>
      </c>
      <c r="Y70" s="13" t="s">
        <v>128</v>
      </c>
      <c r="Z70" s="91">
        <v>0</v>
      </c>
      <c r="AA70" s="91" t="s">
        <v>210</v>
      </c>
      <c r="AB70" s="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c r="IT70" s="131"/>
    </row>
    <row r="71" ht="76" customHeight="1" spans="1:255">
      <c r="A71" s="68">
        <v>23</v>
      </c>
      <c r="B71" s="79" t="s">
        <v>7</v>
      </c>
      <c r="C71" s="78" t="s">
        <v>279</v>
      </c>
      <c r="D71" s="79" t="s">
        <v>194</v>
      </c>
      <c r="E71" s="16" t="s">
        <v>280</v>
      </c>
      <c r="F71" s="79" t="s">
        <v>125</v>
      </c>
      <c r="G71" s="79" t="s">
        <v>126</v>
      </c>
      <c r="H71" s="70">
        <v>44440</v>
      </c>
      <c r="I71" s="70">
        <v>44531</v>
      </c>
      <c r="J71" s="13" t="s">
        <v>196</v>
      </c>
      <c r="K71" s="16">
        <v>600</v>
      </c>
      <c r="L71" s="16">
        <v>600</v>
      </c>
      <c r="M71" s="16">
        <v>600</v>
      </c>
      <c r="N71" s="92"/>
      <c r="O71" s="92"/>
      <c r="P71" s="92"/>
      <c r="Q71" s="92"/>
      <c r="R71" s="92"/>
      <c r="S71" s="92"/>
      <c r="T71" s="101"/>
      <c r="U71" s="102">
        <v>43</v>
      </c>
      <c r="V71" s="102">
        <v>179</v>
      </c>
      <c r="W71" s="102">
        <v>19</v>
      </c>
      <c r="X71" s="102">
        <v>68</v>
      </c>
      <c r="Y71" s="13" t="s">
        <v>128</v>
      </c>
      <c r="Z71" s="16">
        <v>0</v>
      </c>
      <c r="AA71" s="16" t="s">
        <v>210</v>
      </c>
      <c r="AB71" s="16"/>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c r="HI71" s="113"/>
      <c r="HJ71" s="113"/>
      <c r="HK71" s="113"/>
      <c r="HL71" s="113"/>
      <c r="HM71" s="113"/>
      <c r="HN71" s="113"/>
      <c r="HO71" s="124"/>
      <c r="HP71" s="124"/>
      <c r="HQ71" s="124"/>
      <c r="HR71" s="124"/>
      <c r="HS71" s="124"/>
      <c r="HT71" s="124"/>
      <c r="HU71" s="124"/>
      <c r="HV71" s="124"/>
      <c r="HW71" s="124"/>
      <c r="HX71" s="124"/>
      <c r="HY71" s="124"/>
      <c r="HZ71" s="124"/>
      <c r="IA71" s="124"/>
      <c r="IB71" s="124"/>
      <c r="IC71" s="124"/>
      <c r="ID71" s="124"/>
      <c r="IE71" s="124"/>
      <c r="IF71" s="124"/>
      <c r="IG71" s="124"/>
      <c r="IH71" s="124"/>
      <c r="II71" s="124"/>
      <c r="IJ71" s="124"/>
      <c r="IK71" s="124"/>
      <c r="IL71" s="124"/>
      <c r="IM71" s="124"/>
      <c r="IN71" s="124"/>
      <c r="IO71" s="124"/>
      <c r="IP71" s="124"/>
      <c r="IQ71" s="124"/>
      <c r="IR71" s="124"/>
      <c r="IS71" s="124"/>
      <c r="IT71" s="124"/>
      <c r="IU71" s="130"/>
    </row>
    <row r="72" ht="72" spans="1:254">
      <c r="A72" s="68">
        <v>24</v>
      </c>
      <c r="B72" s="69" t="s">
        <v>7</v>
      </c>
      <c r="C72" s="69" t="s">
        <v>281</v>
      </c>
      <c r="D72" s="69" t="s">
        <v>282</v>
      </c>
      <c r="E72" s="69" t="s">
        <v>283</v>
      </c>
      <c r="F72" s="13" t="s">
        <v>125</v>
      </c>
      <c r="G72" s="13" t="s">
        <v>126</v>
      </c>
      <c r="H72" s="70">
        <v>44440</v>
      </c>
      <c r="I72" s="70">
        <v>44531</v>
      </c>
      <c r="J72" s="71" t="s">
        <v>214</v>
      </c>
      <c r="K72" s="91">
        <v>179.52</v>
      </c>
      <c r="L72" s="91">
        <v>179.52</v>
      </c>
      <c r="M72" s="91">
        <v>116.52</v>
      </c>
      <c r="N72" s="69"/>
      <c r="O72" s="69"/>
      <c r="P72" s="69"/>
      <c r="Q72" s="69"/>
      <c r="R72" s="69"/>
      <c r="S72" s="69"/>
      <c r="T72" s="83">
        <v>89</v>
      </c>
      <c r="U72" s="83">
        <v>382</v>
      </c>
      <c r="V72" s="83">
        <v>15</v>
      </c>
      <c r="W72" s="83">
        <v>78</v>
      </c>
      <c r="X72" s="83">
        <v>83</v>
      </c>
      <c r="Y72" s="83" t="s">
        <v>128</v>
      </c>
      <c r="Z72" s="91">
        <v>0</v>
      </c>
      <c r="AA72" s="91" t="s">
        <v>210</v>
      </c>
      <c r="AB72" s="83"/>
      <c r="AC72" s="116"/>
      <c r="AD72" s="157"/>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c r="IF72" s="116"/>
      <c r="IG72" s="116"/>
      <c r="IH72" s="116"/>
      <c r="II72" s="116"/>
      <c r="IJ72" s="116"/>
      <c r="IK72" s="116"/>
      <c r="IL72" s="116"/>
      <c r="IM72" s="116"/>
      <c r="IN72" s="116"/>
      <c r="IO72" s="116"/>
      <c r="IP72" s="116"/>
      <c r="IQ72" s="116"/>
      <c r="IR72" s="116"/>
      <c r="IS72" s="116"/>
      <c r="IT72" s="131"/>
    </row>
    <row r="73" ht="45" customHeight="1" spans="1:254">
      <c r="A73" s="68"/>
      <c r="B73" s="69"/>
      <c r="C73" s="69"/>
      <c r="D73" s="69"/>
      <c r="E73" s="69"/>
      <c r="F73" s="13"/>
      <c r="G73" s="13" t="s">
        <v>126</v>
      </c>
      <c r="H73" s="70"/>
      <c r="I73" s="70"/>
      <c r="J73" s="13" t="s">
        <v>270</v>
      </c>
      <c r="K73" s="91"/>
      <c r="L73" s="91"/>
      <c r="M73" s="91"/>
      <c r="N73" s="69"/>
      <c r="O73" s="69">
        <v>63</v>
      </c>
      <c r="P73" s="69"/>
      <c r="Q73" s="69"/>
      <c r="R73" s="69"/>
      <c r="S73" s="69"/>
      <c r="T73" s="83"/>
      <c r="U73" s="83"/>
      <c r="V73" s="83"/>
      <c r="W73" s="83"/>
      <c r="X73" s="83"/>
      <c r="Y73" s="83"/>
      <c r="Z73" s="91">
        <v>0</v>
      </c>
      <c r="AA73" s="91"/>
      <c r="AB73" s="83"/>
      <c r="AC73" s="116"/>
      <c r="AD73" s="158"/>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c r="IF73" s="116"/>
      <c r="IG73" s="116"/>
      <c r="IH73" s="116"/>
      <c r="II73" s="116"/>
      <c r="IJ73" s="116"/>
      <c r="IK73" s="116"/>
      <c r="IL73" s="116"/>
      <c r="IM73" s="116"/>
      <c r="IN73" s="116"/>
      <c r="IO73" s="116"/>
      <c r="IP73" s="116"/>
      <c r="IQ73" s="116"/>
      <c r="IR73" s="116"/>
      <c r="IS73" s="116"/>
      <c r="IT73" s="131"/>
    </row>
    <row r="74" ht="180" spans="1:254">
      <c r="A74" s="68">
        <v>25</v>
      </c>
      <c r="B74" s="69" t="s">
        <v>7</v>
      </c>
      <c r="C74" s="69" t="s">
        <v>284</v>
      </c>
      <c r="D74" s="69" t="s">
        <v>285</v>
      </c>
      <c r="E74" s="69" t="s">
        <v>286</v>
      </c>
      <c r="F74" s="13" t="s">
        <v>125</v>
      </c>
      <c r="G74" s="13" t="s">
        <v>126</v>
      </c>
      <c r="H74" s="70">
        <v>44440</v>
      </c>
      <c r="I74" s="70">
        <v>44531</v>
      </c>
      <c r="J74" s="13" t="s">
        <v>270</v>
      </c>
      <c r="K74" s="91">
        <v>290</v>
      </c>
      <c r="L74" s="91">
        <v>290</v>
      </c>
      <c r="M74" s="91"/>
      <c r="N74" s="69"/>
      <c r="O74" s="91">
        <v>290</v>
      </c>
      <c r="P74" s="69"/>
      <c r="Q74" s="69"/>
      <c r="R74" s="69"/>
      <c r="S74" s="13"/>
      <c r="T74" s="83">
        <v>986</v>
      </c>
      <c r="U74" s="83">
        <v>4799</v>
      </c>
      <c r="V74" s="83">
        <v>323</v>
      </c>
      <c r="W74" s="83">
        <v>1401</v>
      </c>
      <c r="X74" s="83">
        <v>1401</v>
      </c>
      <c r="Y74" s="13"/>
      <c r="Z74" s="91">
        <v>115.644</v>
      </c>
      <c r="AA74" s="91" t="s">
        <v>129</v>
      </c>
      <c r="AB74" s="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c r="HT74" s="116"/>
      <c r="HU74" s="116"/>
      <c r="HV74" s="116"/>
      <c r="HW74" s="116"/>
      <c r="HX74" s="116"/>
      <c r="HY74" s="116"/>
      <c r="HZ74" s="116"/>
      <c r="IA74" s="116"/>
      <c r="IB74" s="116"/>
      <c r="IC74" s="116"/>
      <c r="ID74" s="116"/>
      <c r="IE74" s="116"/>
      <c r="IF74" s="116"/>
      <c r="IG74" s="116"/>
      <c r="IH74" s="116"/>
      <c r="II74" s="116"/>
      <c r="IJ74" s="116"/>
      <c r="IK74" s="116"/>
      <c r="IL74" s="116"/>
      <c r="IM74" s="116"/>
      <c r="IN74" s="116"/>
      <c r="IO74" s="116"/>
      <c r="IP74" s="116"/>
      <c r="IQ74" s="116"/>
      <c r="IR74" s="116"/>
      <c r="IS74" s="116"/>
      <c r="IT74" s="131"/>
    </row>
    <row r="75" ht="45" customHeight="1" spans="1:254">
      <c r="A75" s="68">
        <v>26</v>
      </c>
      <c r="B75" s="69" t="s">
        <v>7</v>
      </c>
      <c r="C75" s="69" t="s">
        <v>287</v>
      </c>
      <c r="D75" s="69" t="s">
        <v>288</v>
      </c>
      <c r="E75" s="69" t="s">
        <v>289</v>
      </c>
      <c r="F75" s="13" t="s">
        <v>125</v>
      </c>
      <c r="G75" s="13" t="s">
        <v>126</v>
      </c>
      <c r="H75" s="70">
        <v>44440</v>
      </c>
      <c r="I75" s="70">
        <v>44531</v>
      </c>
      <c r="J75" s="13" t="s">
        <v>270</v>
      </c>
      <c r="K75" s="91">
        <v>337</v>
      </c>
      <c r="L75" s="91">
        <v>337</v>
      </c>
      <c r="M75" s="91"/>
      <c r="N75" s="69"/>
      <c r="O75" s="69">
        <v>337</v>
      </c>
      <c r="P75" s="69"/>
      <c r="Q75" s="69"/>
      <c r="R75" s="69"/>
      <c r="S75" s="69"/>
      <c r="T75" s="83">
        <v>79</v>
      </c>
      <c r="U75" s="83">
        <v>528</v>
      </c>
      <c r="V75" s="83">
        <v>25</v>
      </c>
      <c r="W75" s="83">
        <v>146</v>
      </c>
      <c r="X75" s="83">
        <v>146</v>
      </c>
      <c r="Y75" s="13"/>
      <c r="Z75" s="91">
        <v>158.402</v>
      </c>
      <c r="AA75" s="91" t="s">
        <v>129</v>
      </c>
      <c r="AB75" s="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6"/>
      <c r="FF75" s="116"/>
      <c r="FG75" s="116"/>
      <c r="FH75" s="116"/>
      <c r="FI75" s="116"/>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c r="GY75" s="116"/>
      <c r="GZ75" s="116"/>
      <c r="HA75" s="116"/>
      <c r="HB75" s="116"/>
      <c r="HC75" s="116"/>
      <c r="HD75" s="116"/>
      <c r="HE75" s="116"/>
      <c r="HF75" s="116"/>
      <c r="HG75" s="116"/>
      <c r="HH75" s="116"/>
      <c r="HI75" s="116"/>
      <c r="HJ75" s="116"/>
      <c r="HK75" s="116"/>
      <c r="HL75" s="116"/>
      <c r="HM75" s="116"/>
      <c r="HN75" s="116"/>
      <c r="HO75" s="116"/>
      <c r="HP75" s="116"/>
      <c r="HQ75" s="116"/>
      <c r="HR75" s="116"/>
      <c r="HS75" s="116"/>
      <c r="HT75" s="116"/>
      <c r="HU75" s="116"/>
      <c r="HV75" s="116"/>
      <c r="HW75" s="116"/>
      <c r="HX75" s="116"/>
      <c r="HY75" s="116"/>
      <c r="HZ75" s="116"/>
      <c r="IA75" s="116"/>
      <c r="IB75" s="116"/>
      <c r="IC75" s="116"/>
      <c r="ID75" s="116"/>
      <c r="IE75" s="116"/>
      <c r="IF75" s="116"/>
      <c r="IG75" s="116"/>
      <c r="IH75" s="116"/>
      <c r="II75" s="116"/>
      <c r="IJ75" s="116"/>
      <c r="IK75" s="116"/>
      <c r="IL75" s="116"/>
      <c r="IM75" s="116"/>
      <c r="IN75" s="116"/>
      <c r="IO75" s="116"/>
      <c r="IP75" s="116"/>
      <c r="IQ75" s="116"/>
      <c r="IR75" s="116"/>
      <c r="IS75" s="116"/>
      <c r="IT75" s="131"/>
    </row>
    <row r="76" s="47" customFormat="1" ht="63" customHeight="1" spans="1:28">
      <c r="A76" s="68">
        <v>27</v>
      </c>
      <c r="B76" s="134" t="s">
        <v>7</v>
      </c>
      <c r="C76" s="135" t="s">
        <v>290</v>
      </c>
      <c r="D76" s="135" t="s">
        <v>291</v>
      </c>
      <c r="E76" s="135" t="s">
        <v>292</v>
      </c>
      <c r="F76" s="135" t="s">
        <v>293</v>
      </c>
      <c r="G76" s="136" t="s">
        <v>294</v>
      </c>
      <c r="H76" s="136">
        <v>2021.11</v>
      </c>
      <c r="I76" s="136">
        <v>2022.12</v>
      </c>
      <c r="J76" s="135" t="s">
        <v>295</v>
      </c>
      <c r="K76" s="135">
        <v>66.01</v>
      </c>
      <c r="L76" s="135">
        <v>66.01</v>
      </c>
      <c r="M76" s="135">
        <v>66.01</v>
      </c>
      <c r="N76" s="136"/>
      <c r="O76" s="136"/>
      <c r="P76" s="136"/>
      <c r="Q76" s="136"/>
      <c r="R76" s="136"/>
      <c r="S76" s="136"/>
      <c r="T76" s="154">
        <v>18</v>
      </c>
      <c r="U76" s="154">
        <v>64</v>
      </c>
      <c r="V76" s="154">
        <v>4</v>
      </c>
      <c r="W76" s="154">
        <v>11</v>
      </c>
      <c r="X76" s="154">
        <v>11</v>
      </c>
      <c r="Y76" s="154" t="s">
        <v>128</v>
      </c>
      <c r="Z76" s="135">
        <v>24.376</v>
      </c>
      <c r="AA76" s="135" t="s">
        <v>129</v>
      </c>
      <c r="AB76" s="159"/>
    </row>
    <row r="77" s="47" customFormat="1" ht="88" customHeight="1" spans="1:28">
      <c r="A77" s="68">
        <v>28</v>
      </c>
      <c r="B77" s="134" t="s">
        <v>7</v>
      </c>
      <c r="C77" s="135" t="s">
        <v>296</v>
      </c>
      <c r="D77" s="135" t="s">
        <v>297</v>
      </c>
      <c r="E77" s="135" t="s">
        <v>298</v>
      </c>
      <c r="F77" s="135" t="s">
        <v>293</v>
      </c>
      <c r="G77" s="136" t="s">
        <v>294</v>
      </c>
      <c r="H77" s="136">
        <v>2021.11</v>
      </c>
      <c r="I77" s="136">
        <v>2022.12</v>
      </c>
      <c r="J77" s="135" t="s">
        <v>295</v>
      </c>
      <c r="K77" s="135">
        <v>102.7</v>
      </c>
      <c r="L77" s="135">
        <v>102.7</v>
      </c>
      <c r="M77" s="135">
        <v>102.7</v>
      </c>
      <c r="N77" s="136"/>
      <c r="O77" s="136"/>
      <c r="P77" s="136"/>
      <c r="Q77" s="136"/>
      <c r="R77" s="136"/>
      <c r="S77" s="136"/>
      <c r="T77" s="154">
        <v>53</v>
      </c>
      <c r="U77" s="154">
        <v>181</v>
      </c>
      <c r="V77" s="154">
        <v>25</v>
      </c>
      <c r="W77" s="154">
        <v>91</v>
      </c>
      <c r="X77" s="154">
        <v>91</v>
      </c>
      <c r="Y77" s="154" t="s">
        <v>128</v>
      </c>
      <c r="Z77" s="135">
        <v>27.726</v>
      </c>
      <c r="AA77" s="135" t="s">
        <v>129</v>
      </c>
      <c r="AB77" s="159"/>
    </row>
    <row r="78" s="47" customFormat="1" ht="78" customHeight="1" spans="1:28">
      <c r="A78" s="68">
        <v>29</v>
      </c>
      <c r="B78" s="134" t="s">
        <v>7</v>
      </c>
      <c r="C78" s="135" t="s">
        <v>299</v>
      </c>
      <c r="D78" s="135" t="s">
        <v>300</v>
      </c>
      <c r="E78" s="135" t="s">
        <v>301</v>
      </c>
      <c r="F78" s="135" t="s">
        <v>293</v>
      </c>
      <c r="G78" s="136" t="s">
        <v>294</v>
      </c>
      <c r="H78" s="136">
        <v>2021.11</v>
      </c>
      <c r="I78" s="136">
        <v>2022.12</v>
      </c>
      <c r="J78" s="135" t="s">
        <v>295</v>
      </c>
      <c r="K78" s="135">
        <v>150.75</v>
      </c>
      <c r="L78" s="135">
        <v>150.75</v>
      </c>
      <c r="M78" s="135">
        <v>150.75</v>
      </c>
      <c r="N78" s="136"/>
      <c r="O78" s="136"/>
      <c r="P78" s="136"/>
      <c r="Q78" s="136"/>
      <c r="R78" s="136"/>
      <c r="S78" s="136"/>
      <c r="T78" s="136">
        <v>88</v>
      </c>
      <c r="U78" s="136">
        <v>345</v>
      </c>
      <c r="V78" s="136">
        <v>23</v>
      </c>
      <c r="W78" s="136">
        <v>100</v>
      </c>
      <c r="X78" s="136">
        <v>100</v>
      </c>
      <c r="Y78" s="154" t="s">
        <v>128</v>
      </c>
      <c r="Z78" s="135">
        <v>76.176</v>
      </c>
      <c r="AA78" s="135" t="s">
        <v>129</v>
      </c>
      <c r="AB78" s="159"/>
    </row>
    <row r="79" s="47" customFormat="1" ht="70" customHeight="1" spans="1:28">
      <c r="A79" s="68">
        <v>30</v>
      </c>
      <c r="B79" s="134" t="s">
        <v>7</v>
      </c>
      <c r="C79" s="135" t="s">
        <v>302</v>
      </c>
      <c r="D79" s="135" t="s">
        <v>303</v>
      </c>
      <c r="E79" s="135" t="s">
        <v>304</v>
      </c>
      <c r="F79" s="135" t="s">
        <v>293</v>
      </c>
      <c r="G79" s="136" t="s">
        <v>294</v>
      </c>
      <c r="H79" s="136">
        <v>2021.11</v>
      </c>
      <c r="I79" s="136">
        <v>2022.12</v>
      </c>
      <c r="J79" s="135" t="s">
        <v>295</v>
      </c>
      <c r="K79" s="135">
        <v>262.72</v>
      </c>
      <c r="L79" s="135">
        <v>262.72</v>
      </c>
      <c r="M79" s="135">
        <v>262.72</v>
      </c>
      <c r="N79" s="136"/>
      <c r="O79" s="136"/>
      <c r="P79" s="136"/>
      <c r="Q79" s="136"/>
      <c r="R79" s="136"/>
      <c r="S79" s="136"/>
      <c r="T79" s="155">
        <v>53</v>
      </c>
      <c r="U79" s="155">
        <v>318</v>
      </c>
      <c r="V79" s="155">
        <v>31</v>
      </c>
      <c r="W79" s="155">
        <v>185</v>
      </c>
      <c r="X79" s="155">
        <v>185</v>
      </c>
      <c r="Y79" s="154" t="s">
        <v>128</v>
      </c>
      <c r="Z79" s="135">
        <v>98.4495</v>
      </c>
      <c r="AA79" s="135" t="s">
        <v>129</v>
      </c>
      <c r="AB79" s="159"/>
    </row>
    <row r="80" s="47" customFormat="1" ht="50" customHeight="1" spans="1:28">
      <c r="A80" s="68">
        <v>31</v>
      </c>
      <c r="B80" s="134" t="s">
        <v>7</v>
      </c>
      <c r="C80" s="135" t="s">
        <v>305</v>
      </c>
      <c r="D80" s="135" t="s">
        <v>306</v>
      </c>
      <c r="E80" s="135" t="s">
        <v>307</v>
      </c>
      <c r="F80" s="135" t="s">
        <v>293</v>
      </c>
      <c r="G80" s="136" t="s">
        <v>294</v>
      </c>
      <c r="H80" s="136">
        <v>2021.11</v>
      </c>
      <c r="I80" s="136">
        <v>2022.12</v>
      </c>
      <c r="J80" s="135" t="s">
        <v>295</v>
      </c>
      <c r="K80" s="135">
        <v>350</v>
      </c>
      <c r="L80" s="135">
        <v>350</v>
      </c>
      <c r="M80" s="135">
        <v>350</v>
      </c>
      <c r="N80" s="136"/>
      <c r="O80" s="136"/>
      <c r="P80" s="136"/>
      <c r="Q80" s="136"/>
      <c r="R80" s="136"/>
      <c r="S80" s="136"/>
      <c r="T80" s="136">
        <v>30</v>
      </c>
      <c r="U80" s="136">
        <v>132</v>
      </c>
      <c r="V80" s="136">
        <v>13</v>
      </c>
      <c r="W80" s="136">
        <v>54</v>
      </c>
      <c r="X80" s="136">
        <v>54</v>
      </c>
      <c r="Y80" s="154" t="s">
        <v>128</v>
      </c>
      <c r="Z80" s="135">
        <v>132.932</v>
      </c>
      <c r="AA80" s="135" t="s">
        <v>129</v>
      </c>
      <c r="AB80" s="159"/>
    </row>
    <row r="81" ht="45" customHeight="1" spans="1:28">
      <c r="A81" s="68"/>
      <c r="B81" s="137" t="s">
        <v>308</v>
      </c>
      <c r="C81" s="137"/>
      <c r="D81" s="13" t="s">
        <v>121</v>
      </c>
      <c r="E81" s="138"/>
      <c r="F81" s="139"/>
      <c r="G81" s="139"/>
      <c r="H81" s="140"/>
      <c r="I81" s="140"/>
      <c r="J81" s="140"/>
      <c r="K81" s="65">
        <f>K82</f>
        <v>1402.91</v>
      </c>
      <c r="L81" s="65">
        <f>L82</f>
        <v>1402.91</v>
      </c>
      <c r="M81" s="65">
        <f>SUM(M82:M84)</f>
        <v>1128.12</v>
      </c>
      <c r="N81" s="65">
        <f>SUM(N82:N84)</f>
        <v>0</v>
      </c>
      <c r="O81" s="65">
        <f>SUM(O82:O84)</f>
        <v>0</v>
      </c>
      <c r="P81" s="65">
        <f>SUM(P82:P84)</f>
        <v>274.79</v>
      </c>
      <c r="Q81" s="65">
        <f>SUM(Q82:Q84)</f>
        <v>0</v>
      </c>
      <c r="R81" s="65">
        <v>0</v>
      </c>
      <c r="S81" s="65">
        <v>0</v>
      </c>
      <c r="T81" s="98">
        <v>0</v>
      </c>
      <c r="U81" s="98">
        <v>3850</v>
      </c>
      <c r="V81" s="98">
        <v>0</v>
      </c>
      <c r="W81" s="98">
        <v>3850</v>
      </c>
      <c r="X81" s="98">
        <v>3840</v>
      </c>
      <c r="Y81" s="65"/>
      <c r="Z81" s="65">
        <f>Z82</f>
        <v>1402.91</v>
      </c>
      <c r="AA81" s="65"/>
      <c r="AB81" s="160"/>
    </row>
    <row r="82" ht="48" spans="1:28">
      <c r="A82" s="71">
        <v>1</v>
      </c>
      <c r="B82" s="71" t="s">
        <v>7</v>
      </c>
      <c r="C82" s="71" t="s">
        <v>309</v>
      </c>
      <c r="D82" s="71" t="s">
        <v>310</v>
      </c>
      <c r="E82" s="71" t="s">
        <v>311</v>
      </c>
      <c r="F82" s="71" t="s">
        <v>125</v>
      </c>
      <c r="G82" s="72" t="s">
        <v>126</v>
      </c>
      <c r="H82" s="73">
        <v>44197</v>
      </c>
      <c r="I82" s="73">
        <v>44531</v>
      </c>
      <c r="J82" s="13" t="s">
        <v>312</v>
      </c>
      <c r="K82" s="72">
        <v>1402.91</v>
      </c>
      <c r="L82" s="72">
        <v>1402.91</v>
      </c>
      <c r="M82" s="13">
        <v>1014.88</v>
      </c>
      <c r="N82" s="13"/>
      <c r="O82" s="89"/>
      <c r="P82" s="89"/>
      <c r="Q82" s="89"/>
      <c r="R82" s="89"/>
      <c r="S82" s="89"/>
      <c r="T82" s="83"/>
      <c r="U82" s="83">
        <v>3850</v>
      </c>
      <c r="V82" s="83"/>
      <c r="W82" s="83">
        <v>3850</v>
      </c>
      <c r="X82" s="83">
        <v>3850</v>
      </c>
      <c r="Y82" s="13"/>
      <c r="Z82" s="72">
        <v>1402.91</v>
      </c>
      <c r="AA82" s="72" t="s">
        <v>134</v>
      </c>
      <c r="AB82" s="13"/>
    </row>
    <row r="83" ht="60" spans="1:28">
      <c r="A83" s="85"/>
      <c r="B83" s="85"/>
      <c r="C83" s="85"/>
      <c r="D83" s="85"/>
      <c r="E83" s="85"/>
      <c r="F83" s="85"/>
      <c r="G83" s="141"/>
      <c r="H83" s="86"/>
      <c r="I83" s="86"/>
      <c r="J83" s="13" t="s">
        <v>313</v>
      </c>
      <c r="K83" s="141"/>
      <c r="L83" s="141"/>
      <c r="M83" s="13">
        <v>113.24</v>
      </c>
      <c r="N83" s="149"/>
      <c r="O83" s="89"/>
      <c r="P83" s="89"/>
      <c r="Q83" s="89"/>
      <c r="R83" s="89"/>
      <c r="S83" s="89"/>
      <c r="T83" s="83"/>
      <c r="U83" s="83"/>
      <c r="V83" s="83"/>
      <c r="W83" s="83"/>
      <c r="X83" s="83"/>
      <c r="Y83" s="13"/>
      <c r="Z83" s="141"/>
      <c r="AA83" s="141"/>
      <c r="AB83" s="13"/>
    </row>
    <row r="84" ht="24" spans="1:28">
      <c r="A84" s="85"/>
      <c r="B84" s="85"/>
      <c r="C84" s="85"/>
      <c r="D84" s="85"/>
      <c r="E84" s="85"/>
      <c r="F84" s="85"/>
      <c r="G84" s="141"/>
      <c r="H84" s="86"/>
      <c r="I84" s="86"/>
      <c r="J84" s="13" t="s">
        <v>267</v>
      </c>
      <c r="K84" s="141"/>
      <c r="L84" s="141"/>
      <c r="M84" s="13"/>
      <c r="N84" s="13"/>
      <c r="O84" s="89"/>
      <c r="P84" s="89">
        <v>274.79</v>
      </c>
      <c r="Q84" s="89"/>
      <c r="R84" s="89"/>
      <c r="S84" s="89"/>
      <c r="T84" s="83"/>
      <c r="U84" s="83"/>
      <c r="V84" s="83"/>
      <c r="W84" s="83"/>
      <c r="X84" s="83"/>
      <c r="Y84" s="13"/>
      <c r="Z84" s="141"/>
      <c r="AA84" s="141"/>
      <c r="AB84" s="13"/>
    </row>
    <row r="85" ht="45" customHeight="1" spans="1:28">
      <c r="A85" s="142"/>
      <c r="B85" s="137" t="s">
        <v>314</v>
      </c>
      <c r="C85" s="137"/>
      <c r="D85" s="13" t="s">
        <v>121</v>
      </c>
      <c r="E85" s="13"/>
      <c r="F85" s="13"/>
      <c r="G85" s="13"/>
      <c r="H85" s="70"/>
      <c r="I85" s="70"/>
      <c r="J85" s="13"/>
      <c r="K85" s="135">
        <f>SUM(K86:K90)</f>
        <v>520.39</v>
      </c>
      <c r="L85" s="135">
        <f>SUM(L86:L90)</f>
        <v>520.39</v>
      </c>
      <c r="M85" s="135">
        <f>SUM(M86:M90)</f>
        <v>414.87</v>
      </c>
      <c r="N85" s="135">
        <f t="shared" ref="N85:X85" si="2">SUM(N86:N90)</f>
        <v>0</v>
      </c>
      <c r="O85" s="135">
        <f t="shared" si="2"/>
        <v>0</v>
      </c>
      <c r="P85" s="135">
        <f t="shared" si="2"/>
        <v>105.52</v>
      </c>
      <c r="Q85" s="135">
        <f t="shared" si="2"/>
        <v>0</v>
      </c>
      <c r="R85" s="135">
        <f t="shared" si="2"/>
        <v>0</v>
      </c>
      <c r="S85" s="135">
        <f t="shared" si="2"/>
        <v>0</v>
      </c>
      <c r="T85" s="135">
        <f t="shared" si="2"/>
        <v>0</v>
      </c>
      <c r="U85" s="135">
        <f t="shared" si="2"/>
        <v>13434</v>
      </c>
      <c r="V85" s="135">
        <f t="shared" si="2"/>
        <v>0</v>
      </c>
      <c r="W85" s="135">
        <f t="shared" si="2"/>
        <v>7670</v>
      </c>
      <c r="X85" s="135">
        <f t="shared" si="2"/>
        <v>7670</v>
      </c>
      <c r="Y85" s="65"/>
      <c r="Z85" s="135">
        <f>SUM(Z86:Z90)</f>
        <v>520.39</v>
      </c>
      <c r="AA85" s="135"/>
      <c r="AB85" s="160"/>
    </row>
    <row r="86" ht="52" customHeight="1" spans="1:28">
      <c r="A86" s="143">
        <v>1</v>
      </c>
      <c r="B86" s="143" t="s">
        <v>7</v>
      </c>
      <c r="C86" s="144" t="s">
        <v>315</v>
      </c>
      <c r="D86" s="143" t="s">
        <v>7</v>
      </c>
      <c r="E86" s="143" t="s">
        <v>316</v>
      </c>
      <c r="F86" s="143" t="s">
        <v>125</v>
      </c>
      <c r="G86" s="143" t="s">
        <v>126</v>
      </c>
      <c r="H86" s="145">
        <v>44197</v>
      </c>
      <c r="I86" s="145">
        <v>44228</v>
      </c>
      <c r="J86" s="13" t="s">
        <v>127</v>
      </c>
      <c r="K86" s="72">
        <v>132.02</v>
      </c>
      <c r="L86" s="72">
        <v>132.02</v>
      </c>
      <c r="M86" s="13">
        <v>132.02</v>
      </c>
      <c r="N86" s="13"/>
      <c r="O86" s="13"/>
      <c r="P86" s="13"/>
      <c r="Q86" s="13"/>
      <c r="R86" s="13"/>
      <c r="S86" s="89"/>
      <c r="T86" s="83"/>
      <c r="U86" s="83">
        <v>1250</v>
      </c>
      <c r="V86" s="83"/>
      <c r="W86" s="83"/>
      <c r="X86" s="83"/>
      <c r="Y86" s="13"/>
      <c r="Z86" s="72">
        <v>132.02</v>
      </c>
      <c r="AA86" s="72" t="s">
        <v>134</v>
      </c>
      <c r="AB86" s="13"/>
    </row>
    <row r="87" ht="87" customHeight="1" spans="1:28">
      <c r="A87" s="143">
        <v>2</v>
      </c>
      <c r="B87" s="13" t="s">
        <v>7</v>
      </c>
      <c r="C87" s="13" t="s">
        <v>317</v>
      </c>
      <c r="D87" s="13" t="s">
        <v>7</v>
      </c>
      <c r="E87" s="146" t="s">
        <v>316</v>
      </c>
      <c r="F87" s="13" t="s">
        <v>125</v>
      </c>
      <c r="G87" s="13" t="s">
        <v>126</v>
      </c>
      <c r="H87" s="84">
        <v>44197</v>
      </c>
      <c r="I87" s="84">
        <v>44228</v>
      </c>
      <c r="J87" s="13" t="s">
        <v>318</v>
      </c>
      <c r="K87" s="13">
        <v>215.03</v>
      </c>
      <c r="L87" s="13">
        <v>215.03</v>
      </c>
      <c r="M87" s="13">
        <v>215.03</v>
      </c>
      <c r="N87" s="150"/>
      <c r="O87" s="13"/>
      <c r="P87" s="13"/>
      <c r="Q87" s="13"/>
      <c r="R87" s="13"/>
      <c r="S87" s="89"/>
      <c r="T87" s="83"/>
      <c r="U87" s="83"/>
      <c r="V87" s="83"/>
      <c r="W87" s="83"/>
      <c r="X87" s="83"/>
      <c r="Y87" s="13"/>
      <c r="Z87" s="13">
        <v>215.03</v>
      </c>
      <c r="AA87" s="13" t="s">
        <v>134</v>
      </c>
      <c r="AB87" s="13"/>
    </row>
    <row r="88" ht="45" customHeight="1" spans="1:28">
      <c r="A88" s="143">
        <v>3</v>
      </c>
      <c r="B88" s="13" t="s">
        <v>7</v>
      </c>
      <c r="C88" s="13" t="s">
        <v>319</v>
      </c>
      <c r="D88" s="13" t="s">
        <v>320</v>
      </c>
      <c r="E88" s="13" t="s">
        <v>321</v>
      </c>
      <c r="F88" s="13" t="s">
        <v>125</v>
      </c>
      <c r="G88" s="13" t="s">
        <v>126</v>
      </c>
      <c r="H88" s="70">
        <v>44136</v>
      </c>
      <c r="I88" s="70">
        <v>44531</v>
      </c>
      <c r="J88" s="13" t="s">
        <v>223</v>
      </c>
      <c r="K88" s="13">
        <v>85.52</v>
      </c>
      <c r="L88" s="13">
        <v>85.52</v>
      </c>
      <c r="M88" s="89"/>
      <c r="N88" s="13"/>
      <c r="O88" s="13"/>
      <c r="P88" s="13">
        <v>85.52</v>
      </c>
      <c r="Q88" s="13"/>
      <c r="R88" s="13"/>
      <c r="S88" s="89"/>
      <c r="T88" s="83"/>
      <c r="U88" s="83">
        <v>5834</v>
      </c>
      <c r="V88" s="83"/>
      <c r="W88" s="83">
        <v>1320</v>
      </c>
      <c r="X88" s="83">
        <v>1320</v>
      </c>
      <c r="Y88" s="13"/>
      <c r="Z88" s="13">
        <v>85.52</v>
      </c>
      <c r="AA88" s="13" t="s">
        <v>134</v>
      </c>
      <c r="AB88" s="13"/>
    </row>
    <row r="89" ht="45" customHeight="1" spans="1:28">
      <c r="A89" s="143">
        <v>4</v>
      </c>
      <c r="B89" s="13" t="s">
        <v>7</v>
      </c>
      <c r="C89" s="13" t="s">
        <v>322</v>
      </c>
      <c r="D89" s="13" t="s">
        <v>7</v>
      </c>
      <c r="E89" s="13" t="s">
        <v>323</v>
      </c>
      <c r="F89" s="13" t="s">
        <v>125</v>
      </c>
      <c r="G89" s="13" t="s">
        <v>126</v>
      </c>
      <c r="H89" s="70">
        <v>44256</v>
      </c>
      <c r="I89" s="70" t="s">
        <v>324</v>
      </c>
      <c r="J89" s="13" t="s">
        <v>267</v>
      </c>
      <c r="K89" s="13">
        <v>20</v>
      </c>
      <c r="L89" s="13">
        <v>20</v>
      </c>
      <c r="M89" s="89"/>
      <c r="N89" s="13"/>
      <c r="O89" s="13"/>
      <c r="P89" s="13">
        <v>20</v>
      </c>
      <c r="Q89" s="13"/>
      <c r="R89" s="13"/>
      <c r="S89" s="89"/>
      <c r="T89" s="83"/>
      <c r="U89" s="83">
        <v>6350</v>
      </c>
      <c r="V89" s="83"/>
      <c r="W89" s="83">
        <v>6350</v>
      </c>
      <c r="X89" s="83">
        <v>6350</v>
      </c>
      <c r="Y89" s="13"/>
      <c r="Z89" s="13">
        <v>20</v>
      </c>
      <c r="AA89" s="13" t="s">
        <v>134</v>
      </c>
      <c r="AB89" s="161"/>
    </row>
    <row r="90" s="47" customFormat="1" ht="48" customHeight="1" spans="1:28">
      <c r="A90" s="143">
        <v>5</v>
      </c>
      <c r="B90" s="134" t="s">
        <v>7</v>
      </c>
      <c r="C90" s="135" t="s">
        <v>325</v>
      </c>
      <c r="D90" s="136" t="s">
        <v>7</v>
      </c>
      <c r="E90" s="136" t="s">
        <v>325</v>
      </c>
      <c r="F90" s="135" t="s">
        <v>293</v>
      </c>
      <c r="G90" s="136" t="s">
        <v>294</v>
      </c>
      <c r="H90" s="136">
        <v>2021.11</v>
      </c>
      <c r="I90" s="136">
        <v>2022.12</v>
      </c>
      <c r="J90" s="135" t="s">
        <v>295</v>
      </c>
      <c r="K90" s="135">
        <v>67.82</v>
      </c>
      <c r="L90" s="135">
        <v>67.82</v>
      </c>
      <c r="M90" s="135">
        <v>67.82</v>
      </c>
      <c r="N90" s="136"/>
      <c r="O90" s="136"/>
      <c r="P90" s="136"/>
      <c r="Q90" s="136"/>
      <c r="R90" s="136"/>
      <c r="S90" s="136"/>
      <c r="T90" s="136"/>
      <c r="U90" s="136"/>
      <c r="V90" s="136"/>
      <c r="W90" s="136"/>
      <c r="X90" s="136"/>
      <c r="Y90" s="154" t="s">
        <v>128</v>
      </c>
      <c r="Z90" s="135">
        <v>67.82</v>
      </c>
      <c r="AA90" s="135" t="s">
        <v>134</v>
      </c>
      <c r="AB90" s="159"/>
    </row>
    <row r="91" ht="45" customHeight="1" spans="1:28">
      <c r="A91" s="64" t="s">
        <v>326</v>
      </c>
      <c r="B91" s="65"/>
      <c r="C91" s="65"/>
      <c r="D91" s="65"/>
      <c r="E91" s="65"/>
      <c r="F91" s="65"/>
      <c r="G91" s="65"/>
      <c r="H91" s="66"/>
      <c r="I91" s="66"/>
      <c r="J91" s="151"/>
      <c r="K91" s="65">
        <f>K85+K81+K40+K7</f>
        <v>17314.57</v>
      </c>
      <c r="L91" s="65">
        <f>L85+L81+L40+L7</f>
        <v>17314.57</v>
      </c>
      <c r="M91" s="65">
        <f t="shared" ref="M91:R91" si="3">M85+M81+M40+M7</f>
        <v>12655.43</v>
      </c>
      <c r="N91" s="65">
        <f t="shared" si="3"/>
        <v>1961.74</v>
      </c>
      <c r="O91" s="65">
        <f t="shared" si="3"/>
        <v>940</v>
      </c>
      <c r="P91" s="65">
        <f t="shared" si="3"/>
        <v>1757.4</v>
      </c>
      <c r="Q91" s="65">
        <f t="shared" si="3"/>
        <v>0</v>
      </c>
      <c r="R91" s="65">
        <f t="shared" si="3"/>
        <v>0</v>
      </c>
      <c r="S91" s="65">
        <f t="shared" ref="S91:X91" si="4">S6</f>
        <v>263</v>
      </c>
      <c r="T91" s="65">
        <f t="shared" si="4"/>
        <v>6818</v>
      </c>
      <c r="U91" s="64">
        <f t="shared" si="4"/>
        <v>42198</v>
      </c>
      <c r="V91" s="64">
        <f t="shared" si="4"/>
        <v>1803</v>
      </c>
      <c r="W91" s="64">
        <f t="shared" si="4"/>
        <v>12716</v>
      </c>
      <c r="X91" s="64">
        <f t="shared" si="4"/>
        <v>12716</v>
      </c>
      <c r="Y91" s="65"/>
      <c r="Z91" s="65">
        <f>Z85+Z81+Z40+Z7</f>
        <v>12716.771414</v>
      </c>
      <c r="AA91" s="65"/>
      <c r="AB91" s="162"/>
    </row>
    <row r="92" ht="14.25" spans="1:256">
      <c r="A92" s="147"/>
      <c r="B92" s="32"/>
      <c r="C92" s="32"/>
      <c r="D92" s="32"/>
      <c r="E92" s="32"/>
      <c r="F92" s="32"/>
      <c r="G92" s="32"/>
      <c r="H92" s="32"/>
      <c r="I92" s="32"/>
      <c r="J92" s="152"/>
      <c r="K92" s="32"/>
      <c r="L92" s="32"/>
      <c r="M92" s="32"/>
      <c r="N92" s="32"/>
      <c r="O92" s="32"/>
      <c r="P92" s="32"/>
      <c r="Q92" s="32"/>
      <c r="R92" s="32"/>
      <c r="S92" s="32"/>
      <c r="T92" s="32"/>
      <c r="U92" s="32"/>
      <c r="V92" s="32"/>
      <c r="W92" s="156"/>
      <c r="X92" s="156"/>
      <c r="Y92" s="156"/>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row>
    <row r="93" ht="14.25" spans="1:256">
      <c r="A93" s="147"/>
      <c r="B93" s="32"/>
      <c r="C93" s="32"/>
      <c r="D93" s="32"/>
      <c r="E93" s="32"/>
      <c r="F93" s="32"/>
      <c r="G93" s="32"/>
      <c r="H93" s="32"/>
      <c r="I93" s="32"/>
      <c r="J93" s="152"/>
      <c r="K93" s="32"/>
      <c r="L93" s="32"/>
      <c r="M93" s="32"/>
      <c r="N93" s="32"/>
      <c r="O93" s="32"/>
      <c r="P93" s="32"/>
      <c r="Q93" s="32"/>
      <c r="R93" s="32"/>
      <c r="S93" s="32"/>
      <c r="T93" s="32"/>
      <c r="U93" s="32"/>
      <c r="V93" s="32"/>
      <c r="W93" s="156"/>
      <c r="X93" s="156"/>
      <c r="Y93" s="156"/>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row>
    <row r="94" ht="20.25" spans="1:256">
      <c r="A94" s="147"/>
      <c r="B94" s="32"/>
      <c r="C94" s="32"/>
      <c r="D94" s="32"/>
      <c r="E94" s="32"/>
      <c r="F94" s="32"/>
      <c r="G94" s="32"/>
      <c r="H94" s="148"/>
      <c r="I94" s="153"/>
      <c r="J94" s="152"/>
      <c r="K94" s="32"/>
      <c r="L94" s="32"/>
      <c r="M94" s="32"/>
      <c r="N94" s="32"/>
      <c r="O94" s="32"/>
      <c r="P94" s="32"/>
      <c r="Q94" s="32"/>
      <c r="R94" s="32"/>
      <c r="S94" s="32"/>
      <c r="T94" s="32"/>
      <c r="U94" s="32"/>
      <c r="V94" s="32"/>
      <c r="W94" s="156"/>
      <c r="X94" s="156"/>
      <c r="Y94" s="156"/>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row>
    <row r="95" ht="20.25" spans="1:256">
      <c r="A95" s="147"/>
      <c r="B95" s="32"/>
      <c r="C95" s="32"/>
      <c r="D95" s="32"/>
      <c r="E95" s="32"/>
      <c r="F95" s="32"/>
      <c r="G95" s="32"/>
      <c r="H95" s="32"/>
      <c r="I95" s="153"/>
      <c r="J95" s="152"/>
      <c r="K95" s="32"/>
      <c r="L95" s="32"/>
      <c r="M95" s="32"/>
      <c r="N95" s="32"/>
      <c r="O95" s="32"/>
      <c r="P95" s="32"/>
      <c r="Q95" s="32"/>
      <c r="R95" s="32"/>
      <c r="S95" s="32"/>
      <c r="T95" s="32"/>
      <c r="U95" s="32"/>
      <c r="V95" s="32"/>
      <c r="W95" s="156"/>
      <c r="X95" s="156"/>
      <c r="Y95" s="156"/>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row>
    <row r="96" ht="20.25" spans="1:256">
      <c r="A96" s="147"/>
      <c r="B96" s="32"/>
      <c r="C96" s="32"/>
      <c r="D96" s="32"/>
      <c r="E96" s="32"/>
      <c r="F96" s="32"/>
      <c r="G96" s="32"/>
      <c r="H96" s="32"/>
      <c r="I96" s="153"/>
      <c r="J96" s="152"/>
      <c r="K96" s="32"/>
      <c r="L96" s="32"/>
      <c r="M96" s="32"/>
      <c r="N96" s="32"/>
      <c r="O96" s="32"/>
      <c r="P96" s="32"/>
      <c r="Q96" s="32"/>
      <c r="R96" s="32"/>
      <c r="S96" s="32"/>
      <c r="T96" s="32"/>
      <c r="U96" s="32"/>
      <c r="V96" s="32"/>
      <c r="W96" s="156"/>
      <c r="X96" s="156"/>
      <c r="Y96" s="156"/>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row>
  </sheetData>
  <mergeCells count="210">
    <mergeCell ref="A1:W1"/>
    <mergeCell ref="A2:Y2"/>
    <mergeCell ref="J3:K3"/>
    <mergeCell ref="L3:R3"/>
    <mergeCell ref="V3:X3"/>
    <mergeCell ref="A5:B5"/>
    <mergeCell ref="A6:B6"/>
    <mergeCell ref="A7:C7"/>
    <mergeCell ref="B40:C40"/>
    <mergeCell ref="B81:C81"/>
    <mergeCell ref="B85:C85"/>
    <mergeCell ref="A91:I91"/>
    <mergeCell ref="A3:A4"/>
    <mergeCell ref="A20:A21"/>
    <mergeCell ref="A24:A25"/>
    <mergeCell ref="A38:A39"/>
    <mergeCell ref="A42:A46"/>
    <mergeCell ref="A58:A59"/>
    <mergeCell ref="A62:A63"/>
    <mergeCell ref="A64:A65"/>
    <mergeCell ref="A66:A67"/>
    <mergeCell ref="A72:A73"/>
    <mergeCell ref="A82:A84"/>
    <mergeCell ref="B3:B4"/>
    <mergeCell ref="B20:B21"/>
    <mergeCell ref="B24:B25"/>
    <mergeCell ref="B38:B39"/>
    <mergeCell ref="B42:B46"/>
    <mergeCell ref="B58:B59"/>
    <mergeCell ref="B62:B63"/>
    <mergeCell ref="B64:B65"/>
    <mergeCell ref="B66:B67"/>
    <mergeCell ref="B72:B73"/>
    <mergeCell ref="B82:B84"/>
    <mergeCell ref="C3:C4"/>
    <mergeCell ref="C20:C21"/>
    <mergeCell ref="C24:C25"/>
    <mergeCell ref="C38:C39"/>
    <mergeCell ref="C42:C46"/>
    <mergeCell ref="C58:C59"/>
    <mergeCell ref="C62:C63"/>
    <mergeCell ref="C64:C65"/>
    <mergeCell ref="C66:C67"/>
    <mergeCell ref="C72:C73"/>
    <mergeCell ref="C82:C84"/>
    <mergeCell ref="D3:D4"/>
    <mergeCell ref="D20:D21"/>
    <mergeCell ref="D24:D25"/>
    <mergeCell ref="D38:D39"/>
    <mergeCell ref="D42:D46"/>
    <mergeCell ref="D58:D59"/>
    <mergeCell ref="D62:D63"/>
    <mergeCell ref="D64:D65"/>
    <mergeCell ref="D66:D67"/>
    <mergeCell ref="D72:D73"/>
    <mergeCell ref="D82:D84"/>
    <mergeCell ref="E3:E4"/>
    <mergeCell ref="E20:E21"/>
    <mergeCell ref="E24:E25"/>
    <mergeCell ref="E38:E39"/>
    <mergeCell ref="E42:E46"/>
    <mergeCell ref="E58:E59"/>
    <mergeCell ref="E62:E63"/>
    <mergeCell ref="E64:E65"/>
    <mergeCell ref="E66:E67"/>
    <mergeCell ref="E72:E73"/>
    <mergeCell ref="E82:E84"/>
    <mergeCell ref="F3:F4"/>
    <mergeCell ref="F20:F21"/>
    <mergeCell ref="F24:F25"/>
    <mergeCell ref="F38:F39"/>
    <mergeCell ref="F42:F46"/>
    <mergeCell ref="F58:F59"/>
    <mergeCell ref="F62:F63"/>
    <mergeCell ref="F64:F65"/>
    <mergeCell ref="F66:F67"/>
    <mergeCell ref="F72:F73"/>
    <mergeCell ref="F82:F84"/>
    <mergeCell ref="G3:G4"/>
    <mergeCell ref="G20:G21"/>
    <mergeCell ref="G24:G25"/>
    <mergeCell ref="G38:G39"/>
    <mergeCell ref="G42:G46"/>
    <mergeCell ref="G58:G59"/>
    <mergeCell ref="G62:G63"/>
    <mergeCell ref="G64:G65"/>
    <mergeCell ref="G66:G67"/>
    <mergeCell ref="G72:G73"/>
    <mergeCell ref="G82:G84"/>
    <mergeCell ref="H3:H4"/>
    <mergeCell ref="H20:H21"/>
    <mergeCell ref="H24:H25"/>
    <mergeCell ref="H38:H39"/>
    <mergeCell ref="H42:H46"/>
    <mergeCell ref="H58:H59"/>
    <mergeCell ref="H62:H63"/>
    <mergeCell ref="H64:H65"/>
    <mergeCell ref="H66:H67"/>
    <mergeCell ref="H72:H73"/>
    <mergeCell ref="H82:H84"/>
    <mergeCell ref="I3:I4"/>
    <mergeCell ref="I20:I21"/>
    <mergeCell ref="I24:I25"/>
    <mergeCell ref="I38:I39"/>
    <mergeCell ref="I42:I46"/>
    <mergeCell ref="I58:I59"/>
    <mergeCell ref="I62:I63"/>
    <mergeCell ref="I64:I65"/>
    <mergeCell ref="I66:I67"/>
    <mergeCell ref="I72:I73"/>
    <mergeCell ref="I82:I84"/>
    <mergeCell ref="K20:K21"/>
    <mergeCell ref="K24:K25"/>
    <mergeCell ref="K38:K39"/>
    <mergeCell ref="K42:K46"/>
    <mergeCell ref="K58:K59"/>
    <mergeCell ref="K62:K63"/>
    <mergeCell ref="K64:K65"/>
    <mergeCell ref="K66:K67"/>
    <mergeCell ref="K72:K73"/>
    <mergeCell ref="K82:K84"/>
    <mergeCell ref="L20:L21"/>
    <mergeCell ref="L24:L25"/>
    <mergeCell ref="L38:L39"/>
    <mergeCell ref="L42:L46"/>
    <mergeCell ref="L58:L59"/>
    <mergeCell ref="L62:L63"/>
    <mergeCell ref="L64:L65"/>
    <mergeCell ref="L66:L67"/>
    <mergeCell ref="L72:L73"/>
    <mergeCell ref="L82:L84"/>
    <mergeCell ref="S3:S4"/>
    <mergeCell ref="S24:S25"/>
    <mergeCell ref="T3:T4"/>
    <mergeCell ref="T24:T25"/>
    <mergeCell ref="T42:T46"/>
    <mergeCell ref="T58:T59"/>
    <mergeCell ref="T62:T63"/>
    <mergeCell ref="T64:T65"/>
    <mergeCell ref="T66:T67"/>
    <mergeCell ref="T72:T73"/>
    <mergeCell ref="U3:U4"/>
    <mergeCell ref="U24:U25"/>
    <mergeCell ref="U42:U46"/>
    <mergeCell ref="U58:U59"/>
    <mergeCell ref="U62:U63"/>
    <mergeCell ref="U64:U65"/>
    <mergeCell ref="U66:U67"/>
    <mergeCell ref="U72:U73"/>
    <mergeCell ref="V24:V25"/>
    <mergeCell ref="V42:V46"/>
    <mergeCell ref="V58:V59"/>
    <mergeCell ref="V62:V63"/>
    <mergeCell ref="V64:V65"/>
    <mergeCell ref="V66:V67"/>
    <mergeCell ref="V72:V73"/>
    <mergeCell ref="W24:W25"/>
    <mergeCell ref="W42:W46"/>
    <mergeCell ref="W58:W59"/>
    <mergeCell ref="W62:W63"/>
    <mergeCell ref="W64:W65"/>
    <mergeCell ref="W66:W67"/>
    <mergeCell ref="W72:W73"/>
    <mergeCell ref="X24:X25"/>
    <mergeCell ref="X42:X46"/>
    <mergeCell ref="X58:X59"/>
    <mergeCell ref="X62:X63"/>
    <mergeCell ref="X64:X65"/>
    <mergeCell ref="X66:X67"/>
    <mergeCell ref="X72:X73"/>
    <mergeCell ref="Y3:Y4"/>
    <mergeCell ref="Y20:Y21"/>
    <mergeCell ref="Y24:Y25"/>
    <mergeCell ref="Y42:Y46"/>
    <mergeCell ref="Y58:Y59"/>
    <mergeCell ref="Y62:Y63"/>
    <mergeCell ref="Y64:Y65"/>
    <mergeCell ref="Y66:Y67"/>
    <mergeCell ref="Y72:Y73"/>
    <mergeCell ref="Z3:Z4"/>
    <mergeCell ref="Z20:Z21"/>
    <mergeCell ref="Z24:Z25"/>
    <mergeCell ref="Z38:Z39"/>
    <mergeCell ref="Z42:Z46"/>
    <mergeCell ref="Z58:Z59"/>
    <mergeCell ref="Z62:Z63"/>
    <mergeCell ref="Z64:Z65"/>
    <mergeCell ref="Z66:Z67"/>
    <mergeCell ref="Z72:Z73"/>
    <mergeCell ref="Z82:Z84"/>
    <mergeCell ref="AA3:AA4"/>
    <mergeCell ref="AA20:AA21"/>
    <mergeCell ref="AA24:AA25"/>
    <mergeCell ref="AA38:AA39"/>
    <mergeCell ref="AA42:AA46"/>
    <mergeCell ref="AA58:AA59"/>
    <mergeCell ref="AA62:AA63"/>
    <mergeCell ref="AA64:AA65"/>
    <mergeCell ref="AA66:AA67"/>
    <mergeCell ref="AA72:AA73"/>
    <mergeCell ref="AA82:AA84"/>
    <mergeCell ref="AB3:AB4"/>
    <mergeCell ref="AB24:AB25"/>
    <mergeCell ref="AB42:AB46"/>
    <mergeCell ref="AB58:AB59"/>
    <mergeCell ref="AB62:AB63"/>
    <mergeCell ref="AB64:AB65"/>
    <mergeCell ref="AB66:AB67"/>
    <mergeCell ref="AB72:AB73"/>
    <mergeCell ref="AD72:AD73"/>
  </mergeCells>
  <printOptions horizontalCentered="1"/>
  <pageMargins left="0.700694444444445" right="0.700694444444445" top="0.751388888888889" bottom="0.751388888888889" header="0.297916666666667" footer="0.297916666666667"/>
  <pageSetup paperSize="8" scale="63" fitToHeight="0" orientation="landscape" horizontalDpi="600"/>
  <headerFooter/>
  <rowBreaks count="1" manualBreakCount="1">
    <brk id="41" max="16383" man="1"/>
  </rowBreaks>
  <colBreaks count="1" manualBreakCount="1">
    <brk id="2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topLeftCell="J1" workbookViewId="0">
      <selection activeCell="Z10" sqref="Z10"/>
    </sheetView>
  </sheetViews>
  <sheetFormatPr defaultColWidth="9" defaultRowHeight="13.5"/>
  <cols>
    <col min="22" max="22" width="11.9083333333333" customWidth="1"/>
  </cols>
  <sheetData>
    <row r="1" ht="14.25" spans="1:26">
      <c r="A1" s="31" t="s">
        <v>327</v>
      </c>
      <c r="B1" s="32"/>
      <c r="C1" s="32"/>
      <c r="D1" s="32"/>
      <c r="E1" s="32"/>
      <c r="F1" s="32"/>
      <c r="G1" s="32"/>
      <c r="H1" s="32"/>
      <c r="I1" s="32"/>
      <c r="J1" s="32"/>
      <c r="K1" s="32"/>
      <c r="L1" s="32"/>
      <c r="M1" s="32"/>
      <c r="N1" s="32"/>
      <c r="O1" s="32"/>
      <c r="P1" s="32"/>
      <c r="Q1" s="32"/>
      <c r="R1" s="32"/>
      <c r="S1" s="32"/>
      <c r="T1" s="32"/>
      <c r="U1" s="32"/>
      <c r="V1" s="32"/>
      <c r="W1" s="32"/>
      <c r="X1" s="32"/>
      <c r="Y1" s="32"/>
      <c r="Z1" s="32"/>
    </row>
    <row r="2" ht="22.5" spans="1:26">
      <c r="A2" s="32"/>
      <c r="B2" s="33" t="s">
        <v>328</v>
      </c>
      <c r="C2" s="34"/>
      <c r="D2" s="34"/>
      <c r="E2" s="34"/>
      <c r="F2" s="34"/>
      <c r="G2" s="34"/>
      <c r="H2" s="34"/>
      <c r="I2" s="34"/>
      <c r="J2" s="34"/>
      <c r="K2" s="34"/>
      <c r="L2" s="34"/>
      <c r="M2" s="34"/>
      <c r="N2" s="34"/>
      <c r="O2" s="34"/>
      <c r="P2" s="34"/>
      <c r="Q2" s="34"/>
      <c r="R2" s="34"/>
      <c r="S2" s="34"/>
      <c r="T2" s="34"/>
      <c r="U2" s="34"/>
      <c r="V2" s="34"/>
      <c r="W2" s="34"/>
      <c r="X2" s="34"/>
      <c r="Y2" s="34"/>
      <c r="Z2" s="34"/>
    </row>
    <row r="3" ht="18.75" spans="1:26">
      <c r="A3" s="35" t="s">
        <v>329</v>
      </c>
      <c r="B3" s="35"/>
      <c r="C3" s="35"/>
      <c r="D3" s="35"/>
      <c r="E3" s="35"/>
      <c r="F3" s="35"/>
      <c r="G3" s="35"/>
      <c r="H3" s="35"/>
      <c r="I3" s="35"/>
      <c r="J3" s="35"/>
      <c r="K3" s="35"/>
      <c r="L3" s="35"/>
      <c r="M3" s="43"/>
      <c r="N3" s="44"/>
      <c r="O3" s="44"/>
      <c r="P3" s="44"/>
      <c r="Q3" s="44"/>
      <c r="R3" s="44"/>
      <c r="S3" s="44"/>
      <c r="T3" s="44"/>
      <c r="U3" s="44"/>
      <c r="V3" s="35" t="s">
        <v>330</v>
      </c>
      <c r="W3" s="35"/>
      <c r="X3" s="35"/>
      <c r="Y3" s="35"/>
      <c r="Z3" s="35"/>
    </row>
    <row r="4" ht="18.75" customHeight="1" spans="1:26">
      <c r="A4" s="36" t="s">
        <v>3</v>
      </c>
      <c r="B4" s="37" t="s">
        <v>331</v>
      </c>
      <c r="C4" s="37" t="s">
        <v>332</v>
      </c>
      <c r="D4" s="37"/>
      <c r="E4" s="37"/>
      <c r="F4" s="37"/>
      <c r="G4" s="37"/>
      <c r="H4" s="37"/>
      <c r="I4" s="37"/>
      <c r="J4" s="37"/>
      <c r="K4" s="37" t="s">
        <v>333</v>
      </c>
      <c r="L4" s="37"/>
      <c r="M4" s="37"/>
      <c r="N4" s="37"/>
      <c r="O4" s="37"/>
      <c r="P4" s="37"/>
      <c r="Q4" s="37"/>
      <c r="R4" s="37"/>
      <c r="S4" s="37"/>
      <c r="T4" s="37"/>
      <c r="U4" s="37"/>
      <c r="V4" s="37"/>
      <c r="W4" s="37"/>
      <c r="X4" s="37"/>
      <c r="Y4" s="37"/>
      <c r="Z4" s="37"/>
    </row>
    <row r="5" ht="18.75" customHeight="1" spans="1:26">
      <c r="A5" s="36"/>
      <c r="B5" s="37"/>
      <c r="C5" s="37" t="s">
        <v>334</v>
      </c>
      <c r="D5" s="37" t="s">
        <v>335</v>
      </c>
      <c r="E5" s="37" t="s">
        <v>336</v>
      </c>
      <c r="F5" s="37" t="s">
        <v>337</v>
      </c>
      <c r="G5" s="37" t="s">
        <v>338</v>
      </c>
      <c r="H5" s="37" t="s">
        <v>339</v>
      </c>
      <c r="I5" s="37" t="s">
        <v>340</v>
      </c>
      <c r="J5" s="37" t="s">
        <v>341</v>
      </c>
      <c r="K5" s="37" t="s">
        <v>342</v>
      </c>
      <c r="L5" s="37" t="s">
        <v>343</v>
      </c>
      <c r="M5" s="37"/>
      <c r="N5" s="37"/>
      <c r="O5" s="37"/>
      <c r="P5" s="37"/>
      <c r="Q5" s="37" t="s">
        <v>344</v>
      </c>
      <c r="R5" s="37"/>
      <c r="S5" s="37"/>
      <c r="T5" s="37"/>
      <c r="U5" s="37"/>
      <c r="V5" s="37" t="s">
        <v>345</v>
      </c>
      <c r="W5" s="37"/>
      <c r="X5" s="37"/>
      <c r="Y5" s="37"/>
      <c r="Z5" s="37"/>
    </row>
    <row r="6" ht="18.75" customHeight="1" spans="1:26">
      <c r="A6" s="36"/>
      <c r="B6" s="37"/>
      <c r="C6" s="37"/>
      <c r="D6" s="37"/>
      <c r="E6" s="37"/>
      <c r="F6" s="37"/>
      <c r="G6" s="37"/>
      <c r="H6" s="37"/>
      <c r="I6" s="37"/>
      <c r="J6" s="37"/>
      <c r="K6" s="37"/>
      <c r="L6" s="37" t="s">
        <v>121</v>
      </c>
      <c r="M6" s="37" t="s">
        <v>346</v>
      </c>
      <c r="N6" s="37" t="s">
        <v>347</v>
      </c>
      <c r="O6" s="37" t="s">
        <v>348</v>
      </c>
      <c r="P6" s="37" t="s">
        <v>349</v>
      </c>
      <c r="Q6" s="37" t="s">
        <v>121</v>
      </c>
      <c r="R6" s="37" t="s">
        <v>346</v>
      </c>
      <c r="S6" s="37" t="s">
        <v>347</v>
      </c>
      <c r="T6" s="37" t="s">
        <v>348</v>
      </c>
      <c r="U6" s="37" t="s">
        <v>349</v>
      </c>
      <c r="V6" s="37" t="s">
        <v>121</v>
      </c>
      <c r="W6" s="37" t="s">
        <v>346</v>
      </c>
      <c r="X6" s="37" t="s">
        <v>347</v>
      </c>
      <c r="Y6" s="37" t="s">
        <v>348</v>
      </c>
      <c r="Z6" s="37" t="s">
        <v>349</v>
      </c>
    </row>
    <row r="7" ht="18.75" customHeight="1" spans="1:26">
      <c r="A7" s="36"/>
      <c r="B7" s="37"/>
      <c r="C7" s="37"/>
      <c r="D7" s="37"/>
      <c r="E7" s="37"/>
      <c r="F7" s="37"/>
      <c r="G7" s="37"/>
      <c r="H7" s="37"/>
      <c r="I7" s="37"/>
      <c r="J7" s="37"/>
      <c r="K7" s="37"/>
      <c r="L7" s="37"/>
      <c r="M7" s="37"/>
      <c r="N7" s="37"/>
      <c r="O7" s="37"/>
      <c r="P7" s="37"/>
      <c r="Q7" s="37"/>
      <c r="R7" s="37"/>
      <c r="S7" s="37"/>
      <c r="T7" s="37"/>
      <c r="U7" s="37"/>
      <c r="V7" s="37"/>
      <c r="W7" s="37"/>
      <c r="X7" s="37"/>
      <c r="Y7" s="37"/>
      <c r="Z7" s="37"/>
    </row>
    <row r="8" spans="1:26">
      <c r="A8" s="38">
        <v>1</v>
      </c>
      <c r="B8" s="38" t="s">
        <v>7</v>
      </c>
      <c r="C8" s="38">
        <v>25214</v>
      </c>
      <c r="D8" s="39">
        <v>6350</v>
      </c>
      <c r="E8" s="39">
        <v>96</v>
      </c>
      <c r="F8" s="40">
        <v>0</v>
      </c>
      <c r="G8" s="38" t="s">
        <v>350</v>
      </c>
      <c r="H8" s="38">
        <v>2018</v>
      </c>
      <c r="I8" s="38">
        <v>2021.3</v>
      </c>
      <c r="J8" s="38"/>
      <c r="K8" s="38">
        <v>7399.82</v>
      </c>
      <c r="L8" s="38">
        <v>20225.37</v>
      </c>
      <c r="M8" s="38">
        <v>7399.82</v>
      </c>
      <c r="N8" s="38">
        <v>10335.55</v>
      </c>
      <c r="O8" s="38">
        <v>1390</v>
      </c>
      <c r="P8" s="38">
        <v>1100</v>
      </c>
      <c r="Q8" s="38">
        <v>34832.7</v>
      </c>
      <c r="R8" s="38">
        <v>27693.2</v>
      </c>
      <c r="S8" s="38">
        <v>4442.1</v>
      </c>
      <c r="T8" s="38">
        <v>940</v>
      </c>
      <c r="U8" s="38">
        <v>1757.4</v>
      </c>
      <c r="V8" s="38">
        <f>W8+X8+Y8+Z8</f>
        <v>17314.57</v>
      </c>
      <c r="W8" s="38">
        <v>12655.43</v>
      </c>
      <c r="X8" s="38">
        <v>1961.74</v>
      </c>
      <c r="Y8" s="38">
        <v>940</v>
      </c>
      <c r="Z8" s="38">
        <v>1757.4</v>
      </c>
    </row>
    <row r="9" ht="18.75" spans="1:26">
      <c r="A9" s="36">
        <v>2</v>
      </c>
      <c r="B9" s="36"/>
      <c r="C9" s="36"/>
      <c r="D9" s="36"/>
      <c r="E9" s="36"/>
      <c r="F9" s="41"/>
      <c r="G9" s="36"/>
      <c r="H9" s="36"/>
      <c r="I9" s="36"/>
      <c r="J9" s="36"/>
      <c r="K9" s="36"/>
      <c r="L9" s="36"/>
      <c r="M9" s="36"/>
      <c r="N9" s="36"/>
      <c r="O9" s="36"/>
      <c r="P9" s="36"/>
      <c r="Q9" s="26"/>
      <c r="R9" s="26"/>
      <c r="S9" s="26"/>
      <c r="T9" s="26"/>
      <c r="U9" s="26"/>
      <c r="V9" s="36"/>
      <c r="W9" s="36"/>
      <c r="X9" s="36"/>
      <c r="Y9" s="36"/>
      <c r="Z9" s="36"/>
    </row>
    <row r="10" ht="18.75" spans="1:26">
      <c r="A10" s="36">
        <v>3</v>
      </c>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ht="18.75" spans="1:26">
      <c r="A11" s="36">
        <v>4</v>
      </c>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ht="18.75" spans="1:26">
      <c r="A12" s="36">
        <v>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ht="18.75" spans="1:26">
      <c r="A13" s="36">
        <v>6</v>
      </c>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ht="18.75" spans="1:26">
      <c r="A14" s="36">
        <v>7</v>
      </c>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ht="18.75" spans="1:26">
      <c r="A15" s="36">
        <v>8</v>
      </c>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ht="18.75" spans="1:26">
      <c r="A16" s="36">
        <v>9</v>
      </c>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ht="134.25" customHeight="1" spans="1:26">
      <c r="A17" s="42" t="s">
        <v>351</v>
      </c>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sheetData>
  <mergeCells count="35">
    <mergeCell ref="B2:Z2"/>
    <mergeCell ref="A3:L3"/>
    <mergeCell ref="V3:Z3"/>
    <mergeCell ref="C4:J4"/>
    <mergeCell ref="K4:Z4"/>
    <mergeCell ref="L5:P5"/>
    <mergeCell ref="Q5:U5"/>
    <mergeCell ref="V5:Z5"/>
    <mergeCell ref="A17:Z17"/>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rintOptions horizontalCentered="1"/>
  <pageMargins left="0.700694444444445" right="0.700694444444445" top="0.751388888888889" bottom="0.751388888888889" header="0.297916666666667" footer="0.297916666666667"/>
  <pageSetup paperSize="8" scale="8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65"/>
  <sheetViews>
    <sheetView view="pageBreakPreview" zoomScaleNormal="100" workbookViewId="0">
      <selection activeCell="G8" sqref="G8"/>
    </sheetView>
  </sheetViews>
  <sheetFormatPr defaultColWidth="9" defaultRowHeight="13.5"/>
  <cols>
    <col min="3" max="3" width="24" customWidth="1"/>
    <col min="4" max="5" width="9.26666666666667" customWidth="1"/>
    <col min="6" max="6" width="17.3666666666667" customWidth="1"/>
    <col min="7" max="7" width="14.0916666666667" customWidth="1"/>
    <col min="8" max="8" width="17.4583333333333" customWidth="1"/>
  </cols>
  <sheetData>
    <row r="1" spans="1:1">
      <c r="A1" t="s">
        <v>352</v>
      </c>
    </row>
    <row r="2" ht="48.5" customHeight="1" spans="1:10">
      <c r="A2" s="2" t="s">
        <v>353</v>
      </c>
      <c r="B2" s="2"/>
      <c r="C2" s="2"/>
      <c r="D2" s="2"/>
      <c r="E2" s="2"/>
      <c r="F2" s="2"/>
      <c r="G2" s="2"/>
      <c r="H2" s="2"/>
      <c r="I2" s="2"/>
      <c r="J2" s="2"/>
    </row>
    <row r="3" ht="54" spans="1:11">
      <c r="A3" s="3"/>
      <c r="B3" s="4" t="s">
        <v>354</v>
      </c>
      <c r="C3" s="3" t="s">
        <v>91</v>
      </c>
      <c r="D3" s="4" t="s">
        <v>355</v>
      </c>
      <c r="E3" s="4" t="s">
        <v>356</v>
      </c>
      <c r="F3" s="4" t="s">
        <v>357</v>
      </c>
      <c r="G3" s="4" t="s">
        <v>358</v>
      </c>
      <c r="H3" s="4" t="s">
        <v>359</v>
      </c>
      <c r="I3" s="4" t="s">
        <v>360</v>
      </c>
      <c r="J3" s="4" t="s">
        <v>361</v>
      </c>
      <c r="K3" s="25" t="s">
        <v>8</v>
      </c>
    </row>
    <row r="4" spans="1:11">
      <c r="A4" s="5" t="s">
        <v>120</v>
      </c>
      <c r="B4" s="6"/>
      <c r="C4" s="7"/>
      <c r="D4" s="4"/>
      <c r="E4" s="4"/>
      <c r="F4" s="4"/>
      <c r="G4" s="4"/>
      <c r="H4" s="4"/>
      <c r="I4" s="4"/>
      <c r="J4" s="4"/>
      <c r="K4" s="26"/>
    </row>
    <row r="5" ht="49" customHeight="1" spans="1:11">
      <c r="A5" s="8">
        <v>1</v>
      </c>
      <c r="B5" s="8" t="s">
        <v>7</v>
      </c>
      <c r="C5" s="9" t="s">
        <v>362</v>
      </c>
      <c r="D5" s="10">
        <v>2900.53</v>
      </c>
      <c r="E5" s="11">
        <f>D5*0.75</f>
        <v>2175.3975</v>
      </c>
      <c r="F5" s="12" t="s">
        <v>363</v>
      </c>
      <c r="G5" s="12" t="s">
        <v>364</v>
      </c>
      <c r="H5" s="12" t="s">
        <v>363</v>
      </c>
      <c r="I5" s="12" t="s">
        <v>293</v>
      </c>
      <c r="J5" s="12" t="s">
        <v>293</v>
      </c>
      <c r="K5" s="26"/>
    </row>
    <row r="6" ht="49" customHeight="1" spans="1:11">
      <c r="A6" s="8">
        <v>2</v>
      </c>
      <c r="B6" s="8" t="s">
        <v>7</v>
      </c>
      <c r="C6" s="9" t="s">
        <v>131</v>
      </c>
      <c r="D6" s="13">
        <v>121</v>
      </c>
      <c r="E6" s="11">
        <f t="shared" ref="E6:E44" si="0">D6*0.75</f>
        <v>90.75</v>
      </c>
      <c r="F6" s="12" t="s">
        <v>365</v>
      </c>
      <c r="G6" s="12" t="s">
        <v>364</v>
      </c>
      <c r="H6" s="12" t="s">
        <v>365</v>
      </c>
      <c r="I6" s="12" t="s">
        <v>293</v>
      </c>
      <c r="J6" s="12" t="s">
        <v>293</v>
      </c>
      <c r="K6" s="26"/>
    </row>
    <row r="7" ht="49" customHeight="1" spans="1:11">
      <c r="A7" s="8">
        <v>3</v>
      </c>
      <c r="B7" s="8" t="s">
        <v>7</v>
      </c>
      <c r="C7" s="9" t="s">
        <v>135</v>
      </c>
      <c r="D7" s="13">
        <v>114</v>
      </c>
      <c r="E7" s="11">
        <f t="shared" si="0"/>
        <v>85.5</v>
      </c>
      <c r="F7" s="12" t="s">
        <v>366</v>
      </c>
      <c r="G7" s="12" t="s">
        <v>364</v>
      </c>
      <c r="H7" s="12" t="s">
        <v>366</v>
      </c>
      <c r="I7" s="12" t="s">
        <v>293</v>
      </c>
      <c r="J7" s="12" t="s">
        <v>293</v>
      </c>
      <c r="K7" s="26"/>
    </row>
    <row r="8" ht="49" customHeight="1" spans="1:11">
      <c r="A8" s="8">
        <v>4</v>
      </c>
      <c r="B8" s="8" t="s">
        <v>7</v>
      </c>
      <c r="C8" s="9" t="s">
        <v>138</v>
      </c>
      <c r="D8" s="13">
        <v>60.57</v>
      </c>
      <c r="E8" s="11">
        <f t="shared" si="0"/>
        <v>45.4275</v>
      </c>
      <c r="F8" s="12" t="s">
        <v>367</v>
      </c>
      <c r="G8" s="12" t="s">
        <v>364</v>
      </c>
      <c r="H8" s="12" t="s">
        <v>367</v>
      </c>
      <c r="I8" s="12" t="s">
        <v>293</v>
      </c>
      <c r="J8" s="12" t="s">
        <v>293</v>
      </c>
      <c r="K8" s="26"/>
    </row>
    <row r="9" ht="49" customHeight="1" spans="1:11">
      <c r="A9" s="8">
        <v>5</v>
      </c>
      <c r="B9" s="8" t="s">
        <v>7</v>
      </c>
      <c r="C9" s="12" t="s">
        <v>141</v>
      </c>
      <c r="D9" s="14">
        <v>569</v>
      </c>
      <c r="E9" s="11">
        <f t="shared" si="0"/>
        <v>426.75</v>
      </c>
      <c r="F9" s="12" t="s">
        <v>368</v>
      </c>
      <c r="G9" s="12" t="s">
        <v>364</v>
      </c>
      <c r="H9" s="12" t="s">
        <v>368</v>
      </c>
      <c r="I9" s="12" t="s">
        <v>293</v>
      </c>
      <c r="J9" s="12" t="s">
        <v>293</v>
      </c>
      <c r="K9" s="26"/>
    </row>
    <row r="10" ht="49" customHeight="1" spans="1:11">
      <c r="A10" s="8">
        <v>6</v>
      </c>
      <c r="B10" s="8" t="s">
        <v>7</v>
      </c>
      <c r="C10" s="12" t="s">
        <v>145</v>
      </c>
      <c r="D10" s="14">
        <v>1431</v>
      </c>
      <c r="E10" s="11">
        <f t="shared" si="0"/>
        <v>1073.25</v>
      </c>
      <c r="F10" s="12" t="s">
        <v>369</v>
      </c>
      <c r="G10" s="12" t="s">
        <v>364</v>
      </c>
      <c r="H10" s="12" t="s">
        <v>369</v>
      </c>
      <c r="I10" s="12" t="s">
        <v>293</v>
      </c>
      <c r="J10" s="12" t="s">
        <v>293</v>
      </c>
      <c r="K10" s="26"/>
    </row>
    <row r="11" ht="49" customHeight="1" spans="1:11">
      <c r="A11" s="8">
        <v>7</v>
      </c>
      <c r="B11" s="8" t="s">
        <v>7</v>
      </c>
      <c r="C11" s="12" t="s">
        <v>148</v>
      </c>
      <c r="D11" s="14">
        <v>350</v>
      </c>
      <c r="E11" s="11">
        <f t="shared" si="0"/>
        <v>262.5</v>
      </c>
      <c r="F11" s="12" t="s">
        <v>370</v>
      </c>
      <c r="G11" s="12" t="s">
        <v>364</v>
      </c>
      <c r="H11" s="12" t="s">
        <v>370</v>
      </c>
      <c r="I11" s="12" t="s">
        <v>293</v>
      </c>
      <c r="J11" s="12" t="s">
        <v>293</v>
      </c>
      <c r="K11" s="26"/>
    </row>
    <row r="12" ht="49" customHeight="1" spans="1:11">
      <c r="A12" s="8">
        <v>8</v>
      </c>
      <c r="B12" s="8" t="s">
        <v>7</v>
      </c>
      <c r="C12" s="12" t="s">
        <v>151</v>
      </c>
      <c r="D12" s="14">
        <v>300</v>
      </c>
      <c r="E12" s="11">
        <f t="shared" si="0"/>
        <v>225</v>
      </c>
      <c r="F12" s="12" t="s">
        <v>371</v>
      </c>
      <c r="G12" s="12" t="s">
        <v>364</v>
      </c>
      <c r="H12" s="12" t="s">
        <v>371</v>
      </c>
      <c r="I12" s="12" t="s">
        <v>293</v>
      </c>
      <c r="J12" s="12" t="s">
        <v>293</v>
      </c>
      <c r="K12" s="26"/>
    </row>
    <row r="13" ht="49" customHeight="1" spans="1:11">
      <c r="A13" s="8">
        <v>9</v>
      </c>
      <c r="B13" s="8" t="s">
        <v>7</v>
      </c>
      <c r="C13" s="12" t="s">
        <v>154</v>
      </c>
      <c r="D13" s="14">
        <v>300</v>
      </c>
      <c r="E13" s="11">
        <f t="shared" si="0"/>
        <v>225</v>
      </c>
      <c r="F13" s="12" t="s">
        <v>372</v>
      </c>
      <c r="G13" s="12" t="s">
        <v>364</v>
      </c>
      <c r="H13" s="12" t="s">
        <v>372</v>
      </c>
      <c r="I13" s="12" t="s">
        <v>293</v>
      </c>
      <c r="J13" s="12" t="s">
        <v>293</v>
      </c>
      <c r="K13" s="26"/>
    </row>
    <row r="14" ht="49" customHeight="1" spans="1:11">
      <c r="A14" s="8">
        <v>10</v>
      </c>
      <c r="B14" s="8" t="s">
        <v>7</v>
      </c>
      <c r="C14" s="12" t="s">
        <v>156</v>
      </c>
      <c r="D14" s="14">
        <v>316.99</v>
      </c>
      <c r="E14" s="11">
        <f t="shared" si="0"/>
        <v>237.7425</v>
      </c>
      <c r="F14" s="12" t="s">
        <v>373</v>
      </c>
      <c r="G14" s="12" t="s">
        <v>364</v>
      </c>
      <c r="H14" s="12" t="s">
        <v>373</v>
      </c>
      <c r="I14" s="12" t="s">
        <v>293</v>
      </c>
      <c r="J14" s="12" t="s">
        <v>293</v>
      </c>
      <c r="K14" s="26"/>
    </row>
    <row r="15" ht="49" customHeight="1" spans="1:11">
      <c r="A15" s="8">
        <v>11</v>
      </c>
      <c r="B15" s="8" t="s">
        <v>7</v>
      </c>
      <c r="C15" s="12" t="s">
        <v>159</v>
      </c>
      <c r="D15" s="14">
        <v>166</v>
      </c>
      <c r="E15" s="11">
        <f t="shared" si="0"/>
        <v>124.5</v>
      </c>
      <c r="F15" s="12" t="s">
        <v>374</v>
      </c>
      <c r="G15" s="12" t="s">
        <v>364</v>
      </c>
      <c r="H15" s="12" t="s">
        <v>374</v>
      </c>
      <c r="I15" s="12" t="s">
        <v>293</v>
      </c>
      <c r="J15" s="12" t="s">
        <v>293</v>
      </c>
      <c r="K15" s="26"/>
    </row>
    <row r="16" ht="49" customHeight="1" spans="1:11">
      <c r="A16" s="8">
        <v>12</v>
      </c>
      <c r="B16" s="8" t="s">
        <v>7</v>
      </c>
      <c r="C16" s="12" t="s">
        <v>162</v>
      </c>
      <c r="D16" s="14">
        <v>140</v>
      </c>
      <c r="E16" s="11">
        <f t="shared" si="0"/>
        <v>105</v>
      </c>
      <c r="F16" s="12" t="s">
        <v>375</v>
      </c>
      <c r="G16" s="12" t="s">
        <v>364</v>
      </c>
      <c r="H16" s="12" t="s">
        <v>375</v>
      </c>
      <c r="I16" s="12" t="s">
        <v>293</v>
      </c>
      <c r="J16" s="12" t="s">
        <v>293</v>
      </c>
      <c r="K16" s="26"/>
    </row>
    <row r="17" ht="49" customHeight="1" spans="1:11">
      <c r="A17" s="8">
        <v>13</v>
      </c>
      <c r="B17" s="8" t="s">
        <v>7</v>
      </c>
      <c r="C17" s="12" t="s">
        <v>165</v>
      </c>
      <c r="D17" s="13">
        <v>207</v>
      </c>
      <c r="E17" s="11">
        <f t="shared" si="0"/>
        <v>155.25</v>
      </c>
      <c r="F17" s="12" t="s">
        <v>376</v>
      </c>
      <c r="G17" s="12" t="s">
        <v>364</v>
      </c>
      <c r="H17" s="12" t="s">
        <v>376</v>
      </c>
      <c r="I17" s="12" t="s">
        <v>293</v>
      </c>
      <c r="J17" s="12" t="s">
        <v>293</v>
      </c>
      <c r="K17" s="26"/>
    </row>
    <row r="18" ht="49" customHeight="1" spans="1:11">
      <c r="A18" s="8">
        <v>14</v>
      </c>
      <c r="B18" s="8" t="s">
        <v>7</v>
      </c>
      <c r="C18" s="12" t="s">
        <v>169</v>
      </c>
      <c r="D18" s="13">
        <v>394</v>
      </c>
      <c r="E18" s="11">
        <f t="shared" si="0"/>
        <v>295.5</v>
      </c>
      <c r="F18" s="12" t="s">
        <v>377</v>
      </c>
      <c r="G18" s="12" t="s">
        <v>364</v>
      </c>
      <c r="H18" s="12" t="s">
        <v>377</v>
      </c>
      <c r="I18" s="12" t="s">
        <v>293</v>
      </c>
      <c r="J18" s="12" t="s">
        <v>293</v>
      </c>
      <c r="K18" s="26"/>
    </row>
    <row r="19" ht="49" customHeight="1" spans="1:11">
      <c r="A19" s="8">
        <v>15</v>
      </c>
      <c r="B19" s="8" t="s">
        <v>7</v>
      </c>
      <c r="C19" s="12" t="s">
        <v>172</v>
      </c>
      <c r="D19" s="15">
        <v>391.07</v>
      </c>
      <c r="E19" s="11">
        <f t="shared" si="0"/>
        <v>293.3025</v>
      </c>
      <c r="F19" s="12" t="s">
        <v>378</v>
      </c>
      <c r="G19" s="12" t="s">
        <v>364</v>
      </c>
      <c r="H19" s="12" t="s">
        <v>378</v>
      </c>
      <c r="I19" s="12" t="s">
        <v>293</v>
      </c>
      <c r="J19" s="12" t="s">
        <v>293</v>
      </c>
      <c r="K19" s="26"/>
    </row>
    <row r="20" ht="49" customHeight="1" spans="1:11">
      <c r="A20" s="8">
        <v>16</v>
      </c>
      <c r="B20" s="8" t="s">
        <v>7</v>
      </c>
      <c r="C20" s="12" t="s">
        <v>175</v>
      </c>
      <c r="D20" s="15">
        <v>173.64</v>
      </c>
      <c r="E20" s="11">
        <f t="shared" si="0"/>
        <v>130.23</v>
      </c>
      <c r="F20" s="12" t="s">
        <v>379</v>
      </c>
      <c r="G20" s="12" t="s">
        <v>364</v>
      </c>
      <c r="H20" s="12" t="s">
        <v>379</v>
      </c>
      <c r="I20" s="12" t="s">
        <v>293</v>
      </c>
      <c r="J20" s="12" t="s">
        <v>293</v>
      </c>
      <c r="K20" s="26"/>
    </row>
    <row r="21" ht="49" customHeight="1" spans="1:11">
      <c r="A21" s="8">
        <v>17</v>
      </c>
      <c r="B21" s="8" t="s">
        <v>7</v>
      </c>
      <c r="C21" s="9" t="s">
        <v>178</v>
      </c>
      <c r="D21" s="15">
        <v>383.78</v>
      </c>
      <c r="E21" s="11">
        <f t="shared" si="0"/>
        <v>287.835</v>
      </c>
      <c r="F21" s="12" t="s">
        <v>380</v>
      </c>
      <c r="G21" s="12" t="s">
        <v>364</v>
      </c>
      <c r="H21" s="12" t="s">
        <v>380</v>
      </c>
      <c r="I21" s="12" t="s">
        <v>293</v>
      </c>
      <c r="J21" s="12" t="s">
        <v>293</v>
      </c>
      <c r="K21" s="26"/>
    </row>
    <row r="22" ht="49" customHeight="1" spans="1:11">
      <c r="A22" s="8">
        <v>18</v>
      </c>
      <c r="B22" s="8" t="s">
        <v>7</v>
      </c>
      <c r="C22" s="9" t="s">
        <v>181</v>
      </c>
      <c r="D22" s="10">
        <v>212</v>
      </c>
      <c r="E22" s="11">
        <f t="shared" si="0"/>
        <v>159</v>
      </c>
      <c r="F22" s="12" t="s">
        <v>381</v>
      </c>
      <c r="G22" s="12" t="s">
        <v>364</v>
      </c>
      <c r="H22" s="12" t="s">
        <v>381</v>
      </c>
      <c r="I22" s="12" t="s">
        <v>293</v>
      </c>
      <c r="J22" s="12" t="s">
        <v>293</v>
      </c>
      <c r="K22" s="26"/>
    </row>
    <row r="23" ht="49" customHeight="1" spans="1:11">
      <c r="A23" s="8">
        <v>19</v>
      </c>
      <c r="B23" s="8" t="s">
        <v>7</v>
      </c>
      <c r="C23" s="9" t="s">
        <v>184</v>
      </c>
      <c r="D23" s="13">
        <v>220</v>
      </c>
      <c r="E23" s="11">
        <f t="shared" si="0"/>
        <v>165</v>
      </c>
      <c r="F23" s="12" t="s">
        <v>365</v>
      </c>
      <c r="G23" s="12" t="s">
        <v>364</v>
      </c>
      <c r="H23" s="12" t="s">
        <v>365</v>
      </c>
      <c r="I23" s="12" t="s">
        <v>293</v>
      </c>
      <c r="J23" s="12" t="s">
        <v>293</v>
      </c>
      <c r="K23" s="26"/>
    </row>
    <row r="24" ht="49" customHeight="1" spans="1:11">
      <c r="A24" s="8">
        <v>20</v>
      </c>
      <c r="B24" s="8" t="s">
        <v>7</v>
      </c>
      <c r="C24" s="9" t="s">
        <v>186</v>
      </c>
      <c r="D24" s="14">
        <v>186</v>
      </c>
      <c r="E24" s="11">
        <f t="shared" si="0"/>
        <v>139.5</v>
      </c>
      <c r="F24" s="12" t="s">
        <v>373</v>
      </c>
      <c r="G24" s="12" t="s">
        <v>364</v>
      </c>
      <c r="H24" s="12" t="s">
        <v>373</v>
      </c>
      <c r="I24" s="12" t="s">
        <v>293</v>
      </c>
      <c r="J24" s="12" t="s">
        <v>293</v>
      </c>
      <c r="K24" s="26"/>
    </row>
    <row r="25" ht="49" customHeight="1" spans="1:11">
      <c r="A25" s="8">
        <v>21</v>
      </c>
      <c r="B25" s="8" t="s">
        <v>7</v>
      </c>
      <c r="C25" s="9" t="s">
        <v>188</v>
      </c>
      <c r="D25" s="14">
        <v>50</v>
      </c>
      <c r="E25" s="11">
        <f t="shared" si="0"/>
        <v>37.5</v>
      </c>
      <c r="F25" s="12" t="s">
        <v>382</v>
      </c>
      <c r="G25" s="12" t="s">
        <v>364</v>
      </c>
      <c r="H25" s="12" t="s">
        <v>382</v>
      </c>
      <c r="I25" s="12" t="s">
        <v>293</v>
      </c>
      <c r="J25" s="12" t="s">
        <v>293</v>
      </c>
      <c r="K25" s="26"/>
    </row>
    <row r="26" ht="49" customHeight="1" spans="1:11">
      <c r="A26" s="8">
        <v>22</v>
      </c>
      <c r="B26" s="8" t="s">
        <v>7</v>
      </c>
      <c r="C26" s="9" t="s">
        <v>191</v>
      </c>
      <c r="D26" s="14">
        <v>50</v>
      </c>
      <c r="E26" s="11">
        <f t="shared" si="0"/>
        <v>37.5</v>
      </c>
      <c r="F26" s="12" t="s">
        <v>382</v>
      </c>
      <c r="G26" s="12" t="s">
        <v>364</v>
      </c>
      <c r="H26" s="12" t="s">
        <v>382</v>
      </c>
      <c r="I26" s="12" t="s">
        <v>293</v>
      </c>
      <c r="J26" s="12" t="s">
        <v>293</v>
      </c>
      <c r="K26" s="26"/>
    </row>
    <row r="27" ht="49" customHeight="1" spans="1:11">
      <c r="A27" s="8">
        <v>23</v>
      </c>
      <c r="B27" s="8" t="s">
        <v>7</v>
      </c>
      <c r="C27" s="16" t="s">
        <v>302</v>
      </c>
      <c r="D27" s="16">
        <v>316</v>
      </c>
      <c r="E27" s="11">
        <f t="shared" si="0"/>
        <v>237</v>
      </c>
      <c r="F27" s="12" t="s">
        <v>380</v>
      </c>
      <c r="G27" s="12" t="s">
        <v>364</v>
      </c>
      <c r="H27" s="12" t="s">
        <v>380</v>
      </c>
      <c r="I27" s="12" t="s">
        <v>293</v>
      </c>
      <c r="J27" s="12" t="s">
        <v>293</v>
      </c>
      <c r="K27" s="26"/>
    </row>
    <row r="28" ht="49" customHeight="1" spans="1:11">
      <c r="A28" s="8">
        <v>24</v>
      </c>
      <c r="B28" s="8" t="s">
        <v>7</v>
      </c>
      <c r="C28" s="16" t="s">
        <v>193</v>
      </c>
      <c r="D28" s="16">
        <v>45</v>
      </c>
      <c r="E28" s="11">
        <f t="shared" si="0"/>
        <v>33.75</v>
      </c>
      <c r="F28" s="12" t="s">
        <v>383</v>
      </c>
      <c r="G28" s="12" t="s">
        <v>364</v>
      </c>
      <c r="H28" s="12" t="s">
        <v>383</v>
      </c>
      <c r="I28" s="12" t="s">
        <v>293</v>
      </c>
      <c r="J28" s="12" t="s">
        <v>293</v>
      </c>
      <c r="K28" s="26"/>
    </row>
    <row r="29" ht="49" customHeight="1" spans="1:11">
      <c r="A29" s="8">
        <v>25</v>
      </c>
      <c r="B29" s="8" t="s">
        <v>7</v>
      </c>
      <c r="C29" s="16" t="s">
        <v>197</v>
      </c>
      <c r="D29" s="16">
        <v>65.52</v>
      </c>
      <c r="E29" s="11">
        <f t="shared" si="0"/>
        <v>49.14</v>
      </c>
      <c r="F29" s="12" t="s">
        <v>383</v>
      </c>
      <c r="G29" s="12" t="s">
        <v>364</v>
      </c>
      <c r="H29" s="12" t="s">
        <v>383</v>
      </c>
      <c r="I29" s="12" t="s">
        <v>293</v>
      </c>
      <c r="J29" s="12" t="s">
        <v>293</v>
      </c>
      <c r="K29" s="26"/>
    </row>
    <row r="30" ht="49" customHeight="1" spans="1:11">
      <c r="A30" s="8">
        <v>26</v>
      </c>
      <c r="B30" s="8" t="s">
        <v>7</v>
      </c>
      <c r="C30" s="16" t="s">
        <v>199</v>
      </c>
      <c r="D30" s="16">
        <v>125</v>
      </c>
      <c r="E30" s="11">
        <f t="shared" si="0"/>
        <v>93.75</v>
      </c>
      <c r="F30" s="12" t="s">
        <v>384</v>
      </c>
      <c r="G30" s="12" t="s">
        <v>364</v>
      </c>
      <c r="H30" s="12" t="s">
        <v>384</v>
      </c>
      <c r="I30" s="12" t="s">
        <v>293</v>
      </c>
      <c r="J30" s="12" t="s">
        <v>293</v>
      </c>
      <c r="K30" s="26"/>
    </row>
    <row r="31" ht="49" customHeight="1" spans="1:11">
      <c r="A31" s="8">
        <v>27</v>
      </c>
      <c r="B31" s="8" t="s">
        <v>7</v>
      </c>
      <c r="C31" s="16" t="s">
        <v>202</v>
      </c>
      <c r="D31" s="16">
        <v>157.5</v>
      </c>
      <c r="E31" s="11">
        <f t="shared" si="0"/>
        <v>118.125</v>
      </c>
      <c r="F31" s="12" t="s">
        <v>385</v>
      </c>
      <c r="G31" s="12" t="s">
        <v>364</v>
      </c>
      <c r="H31" s="12" t="s">
        <v>385</v>
      </c>
      <c r="I31" s="12" t="s">
        <v>293</v>
      </c>
      <c r="J31" s="12" t="s">
        <v>293</v>
      </c>
      <c r="K31" s="26"/>
    </row>
    <row r="32" ht="49" customHeight="1" spans="1:11">
      <c r="A32" s="8">
        <v>28</v>
      </c>
      <c r="B32" s="8" t="s">
        <v>7</v>
      </c>
      <c r="C32" s="16" t="s">
        <v>205</v>
      </c>
      <c r="D32" s="16">
        <v>75</v>
      </c>
      <c r="E32" s="11">
        <f t="shared" si="0"/>
        <v>56.25</v>
      </c>
      <c r="F32" s="12" t="s">
        <v>386</v>
      </c>
      <c r="G32" s="12" t="s">
        <v>364</v>
      </c>
      <c r="H32" s="12" t="s">
        <v>386</v>
      </c>
      <c r="I32" s="12" t="s">
        <v>293</v>
      </c>
      <c r="J32" s="12" t="s">
        <v>293</v>
      </c>
      <c r="K32" s="26"/>
    </row>
    <row r="33" ht="49" customHeight="1" spans="1:11">
      <c r="A33" s="8">
        <v>29</v>
      </c>
      <c r="B33" s="8" t="s">
        <v>7</v>
      </c>
      <c r="C33" s="16" t="s">
        <v>305</v>
      </c>
      <c r="D33" s="16">
        <v>350</v>
      </c>
      <c r="E33" s="11">
        <f t="shared" si="0"/>
        <v>262.5</v>
      </c>
      <c r="F33" s="12" t="s">
        <v>387</v>
      </c>
      <c r="G33" s="12" t="s">
        <v>364</v>
      </c>
      <c r="H33" s="12" t="s">
        <v>387</v>
      </c>
      <c r="I33" s="12" t="s">
        <v>293</v>
      </c>
      <c r="J33" s="12" t="s">
        <v>293</v>
      </c>
      <c r="K33" s="26"/>
    </row>
    <row r="34" ht="49" customHeight="1" spans="1:11">
      <c r="A34" s="8">
        <v>30</v>
      </c>
      <c r="B34" s="8" t="s">
        <v>7</v>
      </c>
      <c r="C34" s="16" t="s">
        <v>211</v>
      </c>
      <c r="D34" s="16">
        <v>208</v>
      </c>
      <c r="E34" s="11">
        <f t="shared" si="0"/>
        <v>156</v>
      </c>
      <c r="F34" s="12" t="s">
        <v>388</v>
      </c>
      <c r="G34" s="12" t="s">
        <v>364</v>
      </c>
      <c r="H34" s="12" t="s">
        <v>388</v>
      </c>
      <c r="I34" s="12" t="s">
        <v>293</v>
      </c>
      <c r="J34" s="12" t="s">
        <v>293</v>
      </c>
      <c r="K34" s="26"/>
    </row>
    <row r="35" ht="21" customHeight="1" spans="1:235">
      <c r="A35" s="17" t="s">
        <v>215</v>
      </c>
      <c r="B35" s="18"/>
      <c r="C35" s="19"/>
      <c r="D35" s="20"/>
      <c r="E35" s="20"/>
      <c r="F35" s="20"/>
      <c r="G35" s="20"/>
      <c r="H35" s="21"/>
      <c r="I35" s="12" t="s">
        <v>293</v>
      </c>
      <c r="J35" s="12" t="s">
        <v>293</v>
      </c>
      <c r="K35" s="27"/>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row>
    <row r="36" ht="49" customHeight="1" spans="1:11">
      <c r="A36" s="8">
        <v>1</v>
      </c>
      <c r="B36" s="8" t="s">
        <v>7</v>
      </c>
      <c r="C36" s="12" t="s">
        <v>216</v>
      </c>
      <c r="D36" s="14">
        <v>950</v>
      </c>
      <c r="E36" s="11">
        <f t="shared" ref="E36:E60" si="1">D36*0.75</f>
        <v>712.5</v>
      </c>
      <c r="F36" s="12" t="s">
        <v>389</v>
      </c>
      <c r="G36" s="12" t="s">
        <v>364</v>
      </c>
      <c r="H36" s="12" t="s">
        <v>389</v>
      </c>
      <c r="I36" s="12" t="s">
        <v>293</v>
      </c>
      <c r="J36" s="12" t="s">
        <v>293</v>
      </c>
      <c r="K36" s="26"/>
    </row>
    <row r="37" ht="49" customHeight="1" spans="1:11">
      <c r="A37" s="8">
        <v>2</v>
      </c>
      <c r="B37" s="8" t="s">
        <v>7</v>
      </c>
      <c r="C37" s="9" t="s">
        <v>220</v>
      </c>
      <c r="D37" s="22">
        <v>314</v>
      </c>
      <c r="E37" s="11">
        <f t="shared" si="1"/>
        <v>235.5</v>
      </c>
      <c r="F37" s="12" t="s">
        <v>390</v>
      </c>
      <c r="G37" s="12" t="s">
        <v>364</v>
      </c>
      <c r="H37" s="12" t="s">
        <v>390</v>
      </c>
      <c r="I37" s="12" t="s">
        <v>293</v>
      </c>
      <c r="J37" s="12" t="s">
        <v>293</v>
      </c>
      <c r="K37" s="26"/>
    </row>
    <row r="38" ht="49" customHeight="1" spans="1:11">
      <c r="A38" s="8">
        <v>3</v>
      </c>
      <c r="B38" s="8" t="s">
        <v>7</v>
      </c>
      <c r="C38" s="12" t="s">
        <v>226</v>
      </c>
      <c r="D38" s="14">
        <v>80</v>
      </c>
      <c r="E38" s="11">
        <f t="shared" si="1"/>
        <v>60</v>
      </c>
      <c r="F38" s="12" t="s">
        <v>391</v>
      </c>
      <c r="G38" s="12" t="s">
        <v>364</v>
      </c>
      <c r="H38" s="12" t="s">
        <v>391</v>
      </c>
      <c r="I38" s="12" t="s">
        <v>293</v>
      </c>
      <c r="J38" s="12" t="s">
        <v>293</v>
      </c>
      <c r="K38" s="26"/>
    </row>
    <row r="39" ht="49" customHeight="1" spans="1:11">
      <c r="A39" s="8">
        <v>4</v>
      </c>
      <c r="B39" s="8" t="s">
        <v>7</v>
      </c>
      <c r="C39" s="12" t="s">
        <v>229</v>
      </c>
      <c r="D39" s="14">
        <v>143</v>
      </c>
      <c r="E39" s="11">
        <f t="shared" si="1"/>
        <v>107.25</v>
      </c>
      <c r="F39" s="12" t="s">
        <v>392</v>
      </c>
      <c r="G39" s="12" t="s">
        <v>364</v>
      </c>
      <c r="H39" s="12" t="s">
        <v>392</v>
      </c>
      <c r="I39" s="12" t="s">
        <v>293</v>
      </c>
      <c r="J39" s="12" t="s">
        <v>293</v>
      </c>
      <c r="K39" s="26"/>
    </row>
    <row r="40" ht="49" customHeight="1" spans="1:11">
      <c r="A40" s="8">
        <v>5</v>
      </c>
      <c r="B40" s="8" t="s">
        <v>7</v>
      </c>
      <c r="C40" s="12" t="s">
        <v>232</v>
      </c>
      <c r="D40" s="14">
        <v>1241.49</v>
      </c>
      <c r="E40" s="11">
        <f t="shared" si="1"/>
        <v>931.1175</v>
      </c>
      <c r="F40" s="12" t="s">
        <v>380</v>
      </c>
      <c r="G40" s="12" t="s">
        <v>364</v>
      </c>
      <c r="H40" s="12" t="s">
        <v>380</v>
      </c>
      <c r="I40" s="12" t="s">
        <v>293</v>
      </c>
      <c r="J40" s="12" t="s">
        <v>293</v>
      </c>
      <c r="K40" s="26"/>
    </row>
    <row r="41" ht="49" customHeight="1" spans="1:11">
      <c r="A41" s="8">
        <v>6</v>
      </c>
      <c r="B41" s="8" t="s">
        <v>7</v>
      </c>
      <c r="C41" s="12" t="s">
        <v>234</v>
      </c>
      <c r="D41" s="14">
        <v>4264.15</v>
      </c>
      <c r="E41" s="11">
        <f t="shared" si="1"/>
        <v>3198.1125</v>
      </c>
      <c r="F41" s="12" t="s">
        <v>393</v>
      </c>
      <c r="G41" s="12" t="s">
        <v>364</v>
      </c>
      <c r="H41" s="12" t="s">
        <v>393</v>
      </c>
      <c r="I41" s="12" t="s">
        <v>293</v>
      </c>
      <c r="J41" s="12" t="s">
        <v>293</v>
      </c>
      <c r="K41" s="26"/>
    </row>
    <row r="42" ht="49" customHeight="1" spans="1:11">
      <c r="A42" s="8">
        <v>7</v>
      </c>
      <c r="B42" s="8" t="s">
        <v>7</v>
      </c>
      <c r="C42" s="9" t="s">
        <v>237</v>
      </c>
      <c r="D42" s="22">
        <v>100</v>
      </c>
      <c r="E42" s="11">
        <f t="shared" si="1"/>
        <v>75</v>
      </c>
      <c r="F42" s="12" t="s">
        <v>394</v>
      </c>
      <c r="G42" s="12" t="s">
        <v>364</v>
      </c>
      <c r="H42" s="12" t="s">
        <v>394</v>
      </c>
      <c r="I42" s="12" t="s">
        <v>293</v>
      </c>
      <c r="J42" s="12" t="s">
        <v>293</v>
      </c>
      <c r="K42" s="26"/>
    </row>
    <row r="43" ht="49" customHeight="1" spans="1:11">
      <c r="A43" s="8">
        <v>8</v>
      </c>
      <c r="B43" s="8" t="s">
        <v>7</v>
      </c>
      <c r="C43" s="9" t="s">
        <v>240</v>
      </c>
      <c r="D43" s="22">
        <v>285.86</v>
      </c>
      <c r="E43" s="11">
        <f t="shared" si="1"/>
        <v>214.395</v>
      </c>
      <c r="F43" s="12" t="s">
        <v>382</v>
      </c>
      <c r="G43" s="12" t="s">
        <v>364</v>
      </c>
      <c r="H43" s="12" t="s">
        <v>382</v>
      </c>
      <c r="I43" s="12" t="s">
        <v>293</v>
      </c>
      <c r="J43" s="12" t="s">
        <v>293</v>
      </c>
      <c r="K43" s="26"/>
    </row>
    <row r="44" ht="49" customHeight="1" spans="1:11">
      <c r="A44" s="8">
        <v>9</v>
      </c>
      <c r="B44" s="8" t="s">
        <v>7</v>
      </c>
      <c r="C44" s="9" t="s">
        <v>242</v>
      </c>
      <c r="D44" s="22">
        <v>150</v>
      </c>
      <c r="E44" s="11">
        <f t="shared" si="1"/>
        <v>112.5</v>
      </c>
      <c r="F44" s="12" t="s">
        <v>392</v>
      </c>
      <c r="G44" s="12" t="s">
        <v>364</v>
      </c>
      <c r="H44" s="12" t="s">
        <v>392</v>
      </c>
      <c r="I44" s="12" t="s">
        <v>293</v>
      </c>
      <c r="J44" s="12" t="s">
        <v>293</v>
      </c>
      <c r="K44" s="26"/>
    </row>
    <row r="45" ht="49" customHeight="1" spans="1:11">
      <c r="A45" s="8">
        <v>10</v>
      </c>
      <c r="B45" s="8" t="s">
        <v>7</v>
      </c>
      <c r="C45" s="9" t="s">
        <v>244</v>
      </c>
      <c r="D45" s="22">
        <v>90</v>
      </c>
      <c r="E45" s="11">
        <f t="shared" si="1"/>
        <v>67.5</v>
      </c>
      <c r="F45" s="12" t="s">
        <v>378</v>
      </c>
      <c r="G45" s="12" t="s">
        <v>364</v>
      </c>
      <c r="H45" s="12" t="s">
        <v>378</v>
      </c>
      <c r="I45" s="12" t="s">
        <v>293</v>
      </c>
      <c r="J45" s="12" t="s">
        <v>293</v>
      </c>
      <c r="K45" s="26"/>
    </row>
    <row r="46" ht="49" customHeight="1" spans="1:11">
      <c r="A46" s="8">
        <v>11</v>
      </c>
      <c r="B46" s="8" t="s">
        <v>7</v>
      </c>
      <c r="C46" s="9" t="s">
        <v>246</v>
      </c>
      <c r="D46" s="22">
        <v>99.05</v>
      </c>
      <c r="E46" s="11">
        <f t="shared" si="1"/>
        <v>74.2875</v>
      </c>
      <c r="F46" s="12" t="s">
        <v>378</v>
      </c>
      <c r="G46" s="12" t="s">
        <v>364</v>
      </c>
      <c r="H46" s="12" t="s">
        <v>378</v>
      </c>
      <c r="I46" s="12" t="s">
        <v>293</v>
      </c>
      <c r="J46" s="12" t="s">
        <v>293</v>
      </c>
      <c r="K46" s="26"/>
    </row>
    <row r="47" ht="49" customHeight="1" spans="1:11">
      <c r="A47" s="8">
        <v>12</v>
      </c>
      <c r="B47" s="8" t="s">
        <v>7</v>
      </c>
      <c r="C47" s="9" t="s">
        <v>248</v>
      </c>
      <c r="D47" s="22">
        <v>84</v>
      </c>
      <c r="E47" s="11">
        <f t="shared" si="1"/>
        <v>63</v>
      </c>
      <c r="F47" s="12" t="s">
        <v>395</v>
      </c>
      <c r="G47" s="12" t="s">
        <v>364</v>
      </c>
      <c r="H47" s="12" t="s">
        <v>395</v>
      </c>
      <c r="I47" s="12" t="s">
        <v>293</v>
      </c>
      <c r="J47" s="12" t="s">
        <v>293</v>
      </c>
      <c r="K47" s="26"/>
    </row>
    <row r="48" ht="49" customHeight="1" spans="1:11">
      <c r="A48" s="8">
        <v>13</v>
      </c>
      <c r="B48" s="8" t="s">
        <v>7</v>
      </c>
      <c r="C48" s="9" t="s">
        <v>251</v>
      </c>
      <c r="D48" s="22">
        <v>212</v>
      </c>
      <c r="E48" s="11">
        <f t="shared" si="1"/>
        <v>159</v>
      </c>
      <c r="F48" s="12" t="s">
        <v>390</v>
      </c>
      <c r="G48" s="12" t="s">
        <v>364</v>
      </c>
      <c r="H48" s="12" t="s">
        <v>390</v>
      </c>
      <c r="I48" s="12" t="s">
        <v>293</v>
      </c>
      <c r="J48" s="12" t="s">
        <v>293</v>
      </c>
      <c r="K48" s="26"/>
    </row>
    <row r="49" ht="49" customHeight="1" spans="1:11">
      <c r="A49" s="8">
        <v>14</v>
      </c>
      <c r="B49" s="8" t="s">
        <v>7</v>
      </c>
      <c r="C49" s="9" t="s">
        <v>253</v>
      </c>
      <c r="D49" s="22">
        <v>256.88</v>
      </c>
      <c r="E49" s="11">
        <f t="shared" si="1"/>
        <v>192.66</v>
      </c>
      <c r="F49" s="12" t="s">
        <v>396</v>
      </c>
      <c r="G49" s="12" t="s">
        <v>364</v>
      </c>
      <c r="H49" s="12" t="s">
        <v>396</v>
      </c>
      <c r="I49" s="12" t="s">
        <v>293</v>
      </c>
      <c r="J49" s="12" t="s">
        <v>293</v>
      </c>
      <c r="K49" s="26"/>
    </row>
    <row r="50" ht="49" customHeight="1" spans="1:11">
      <c r="A50" s="8">
        <v>15</v>
      </c>
      <c r="B50" s="8" t="s">
        <v>7</v>
      </c>
      <c r="C50" s="9" t="s">
        <v>256</v>
      </c>
      <c r="D50" s="22">
        <v>53.09</v>
      </c>
      <c r="E50" s="11">
        <f t="shared" si="1"/>
        <v>39.8175</v>
      </c>
      <c r="F50" s="12" t="s">
        <v>382</v>
      </c>
      <c r="G50" s="12" t="s">
        <v>364</v>
      </c>
      <c r="H50" s="12" t="s">
        <v>382</v>
      </c>
      <c r="I50" s="12" t="s">
        <v>293</v>
      </c>
      <c r="J50" s="12" t="s">
        <v>293</v>
      </c>
      <c r="K50" s="26"/>
    </row>
    <row r="51" ht="49" customHeight="1" spans="1:11">
      <c r="A51" s="8">
        <v>16</v>
      </c>
      <c r="B51" s="8" t="s">
        <v>7</v>
      </c>
      <c r="C51" s="9" t="s">
        <v>258</v>
      </c>
      <c r="D51" s="22">
        <v>213.64</v>
      </c>
      <c r="E51" s="11">
        <f t="shared" si="1"/>
        <v>160.23</v>
      </c>
      <c r="F51" s="12" t="s">
        <v>397</v>
      </c>
      <c r="G51" s="12" t="s">
        <v>364</v>
      </c>
      <c r="H51" s="12" t="s">
        <v>397</v>
      </c>
      <c r="I51" s="12" t="s">
        <v>293</v>
      </c>
      <c r="J51" s="12" t="s">
        <v>293</v>
      </c>
      <c r="K51" s="26"/>
    </row>
    <row r="52" ht="49" customHeight="1" spans="1:11">
      <c r="A52" s="8">
        <v>17</v>
      </c>
      <c r="B52" s="8" t="s">
        <v>7</v>
      </c>
      <c r="C52" s="9" t="s">
        <v>261</v>
      </c>
      <c r="D52" s="22">
        <v>898</v>
      </c>
      <c r="E52" s="11">
        <f t="shared" si="1"/>
        <v>673.5</v>
      </c>
      <c r="F52" s="12" t="s">
        <v>398</v>
      </c>
      <c r="G52" s="12" t="s">
        <v>364</v>
      </c>
      <c r="H52" s="12" t="s">
        <v>398</v>
      </c>
      <c r="I52" s="12" t="s">
        <v>293</v>
      </c>
      <c r="J52" s="12" t="s">
        <v>293</v>
      </c>
      <c r="K52" s="26"/>
    </row>
    <row r="53" ht="49" customHeight="1" spans="1:11">
      <c r="A53" s="8">
        <v>18</v>
      </c>
      <c r="B53" s="8" t="s">
        <v>7</v>
      </c>
      <c r="C53" s="9" t="s">
        <v>264</v>
      </c>
      <c r="D53" s="22">
        <v>370</v>
      </c>
      <c r="E53" s="11">
        <f t="shared" si="1"/>
        <v>277.5</v>
      </c>
      <c r="F53" s="12" t="s">
        <v>399</v>
      </c>
      <c r="G53" s="12" t="s">
        <v>364</v>
      </c>
      <c r="H53" s="12" t="s">
        <v>399</v>
      </c>
      <c r="I53" s="12" t="s">
        <v>293</v>
      </c>
      <c r="J53" s="12" t="s">
        <v>293</v>
      </c>
      <c r="K53" s="26"/>
    </row>
    <row r="54" ht="49" customHeight="1" spans="1:11">
      <c r="A54" s="8">
        <v>19</v>
      </c>
      <c r="B54" s="8" t="s">
        <v>7</v>
      </c>
      <c r="C54" s="16" t="s">
        <v>268</v>
      </c>
      <c r="D54" s="16">
        <v>498.7</v>
      </c>
      <c r="E54" s="11">
        <f t="shared" si="1"/>
        <v>374.025</v>
      </c>
      <c r="F54" s="12" t="s">
        <v>378</v>
      </c>
      <c r="G54" s="12" t="s">
        <v>364</v>
      </c>
      <c r="H54" s="12" t="s">
        <v>378</v>
      </c>
      <c r="I54" s="12" t="s">
        <v>293</v>
      </c>
      <c r="J54" s="12" t="s">
        <v>293</v>
      </c>
      <c r="K54" s="26"/>
    </row>
    <row r="55" ht="49" customHeight="1" spans="1:11">
      <c r="A55" s="8">
        <v>20</v>
      </c>
      <c r="B55" s="8" t="s">
        <v>7</v>
      </c>
      <c r="C55" s="16" t="s">
        <v>271</v>
      </c>
      <c r="D55" s="16">
        <v>120</v>
      </c>
      <c r="E55" s="11">
        <f t="shared" si="1"/>
        <v>90</v>
      </c>
      <c r="F55" s="12" t="s">
        <v>387</v>
      </c>
      <c r="G55" s="12" t="s">
        <v>364</v>
      </c>
      <c r="H55" s="12" t="s">
        <v>387</v>
      </c>
      <c r="I55" s="12" t="s">
        <v>293</v>
      </c>
      <c r="J55" s="12" t="s">
        <v>293</v>
      </c>
      <c r="K55" s="26"/>
    </row>
    <row r="56" ht="49" customHeight="1" spans="1:11">
      <c r="A56" s="8">
        <v>21</v>
      </c>
      <c r="B56" s="8" t="s">
        <v>7</v>
      </c>
      <c r="C56" s="16" t="s">
        <v>400</v>
      </c>
      <c r="D56" s="16">
        <v>265</v>
      </c>
      <c r="E56" s="11">
        <f t="shared" si="1"/>
        <v>198.75</v>
      </c>
      <c r="F56" s="12" t="s">
        <v>387</v>
      </c>
      <c r="G56" s="12" t="s">
        <v>364</v>
      </c>
      <c r="H56" s="12" t="s">
        <v>387</v>
      </c>
      <c r="I56" s="12" t="s">
        <v>293</v>
      </c>
      <c r="J56" s="12" t="s">
        <v>293</v>
      </c>
      <c r="K56" s="26"/>
    </row>
    <row r="57" ht="49" customHeight="1" spans="1:11">
      <c r="A57" s="8">
        <v>22</v>
      </c>
      <c r="B57" s="8" t="s">
        <v>7</v>
      </c>
      <c r="C57" s="16" t="s">
        <v>401</v>
      </c>
      <c r="D57" s="16">
        <v>343</v>
      </c>
      <c r="E57" s="11">
        <f t="shared" si="1"/>
        <v>257.25</v>
      </c>
      <c r="F57" s="12" t="s">
        <v>402</v>
      </c>
      <c r="G57" s="12" t="s">
        <v>364</v>
      </c>
      <c r="H57" s="12" t="s">
        <v>402</v>
      </c>
      <c r="I57" s="12" t="s">
        <v>293</v>
      </c>
      <c r="J57" s="12" t="s">
        <v>293</v>
      </c>
      <c r="K57" s="26"/>
    </row>
    <row r="58" ht="48" customHeight="1" spans="1:11">
      <c r="A58" s="8">
        <v>23</v>
      </c>
      <c r="B58" s="8" t="s">
        <v>7</v>
      </c>
      <c r="C58" s="16" t="s">
        <v>276</v>
      </c>
      <c r="D58" s="16">
        <v>60</v>
      </c>
      <c r="E58" s="11">
        <f t="shared" si="1"/>
        <v>45</v>
      </c>
      <c r="F58" s="12" t="s">
        <v>403</v>
      </c>
      <c r="G58" s="12" t="s">
        <v>364</v>
      </c>
      <c r="H58" s="12" t="s">
        <v>403</v>
      </c>
      <c r="I58" s="12" t="s">
        <v>293</v>
      </c>
      <c r="J58" s="12" t="s">
        <v>293</v>
      </c>
      <c r="K58" s="26"/>
    </row>
    <row r="59" ht="48" customHeight="1" spans="1:11">
      <c r="A59" s="8">
        <v>24</v>
      </c>
      <c r="B59" s="8" t="s">
        <v>7</v>
      </c>
      <c r="C59" s="16" t="s">
        <v>287</v>
      </c>
      <c r="D59" s="16">
        <v>337</v>
      </c>
      <c r="E59" s="11">
        <f t="shared" si="1"/>
        <v>252.75</v>
      </c>
      <c r="F59" s="12" t="s">
        <v>390</v>
      </c>
      <c r="G59" s="12" t="s">
        <v>364</v>
      </c>
      <c r="H59" s="12" t="s">
        <v>390</v>
      </c>
      <c r="I59" s="12" t="s">
        <v>293</v>
      </c>
      <c r="J59" s="12" t="s">
        <v>293</v>
      </c>
      <c r="K59" s="26"/>
    </row>
    <row r="60" ht="150" customHeight="1" spans="1:11">
      <c r="A60" s="8">
        <v>25</v>
      </c>
      <c r="B60" s="8" t="s">
        <v>7</v>
      </c>
      <c r="C60" s="16" t="s">
        <v>284</v>
      </c>
      <c r="D60" s="16">
        <v>290</v>
      </c>
      <c r="E60" s="11">
        <f t="shared" si="1"/>
        <v>217.5</v>
      </c>
      <c r="F60" s="12" t="s">
        <v>404</v>
      </c>
      <c r="G60" s="12" t="s">
        <v>364</v>
      </c>
      <c r="H60" s="12" t="s">
        <v>404</v>
      </c>
      <c r="I60" s="12" t="s">
        <v>293</v>
      </c>
      <c r="J60" s="12" t="s">
        <v>293</v>
      </c>
      <c r="K60" s="26"/>
    </row>
    <row r="61" s="1" customFormat="1" ht="49" customHeight="1" spans="1:11">
      <c r="A61" s="8">
        <v>26</v>
      </c>
      <c r="B61" s="23" t="s">
        <v>7</v>
      </c>
      <c r="C61" s="24" t="s">
        <v>290</v>
      </c>
      <c r="D61" s="24">
        <v>66.01</v>
      </c>
      <c r="E61" s="24">
        <v>66.01</v>
      </c>
      <c r="F61" s="12" t="s">
        <v>405</v>
      </c>
      <c r="G61" s="12" t="s">
        <v>364</v>
      </c>
      <c r="H61" s="12" t="s">
        <v>405</v>
      </c>
      <c r="I61" s="12" t="s">
        <v>293</v>
      </c>
      <c r="J61" s="12" t="s">
        <v>293</v>
      </c>
      <c r="K61" s="29"/>
    </row>
    <row r="62" s="1" customFormat="1" ht="49" customHeight="1" spans="1:11">
      <c r="A62" s="8">
        <v>27</v>
      </c>
      <c r="B62" s="23" t="s">
        <v>7</v>
      </c>
      <c r="C62" s="24" t="s">
        <v>296</v>
      </c>
      <c r="D62" s="24">
        <v>102.7</v>
      </c>
      <c r="E62" s="24">
        <v>102.7</v>
      </c>
      <c r="F62" s="12" t="s">
        <v>406</v>
      </c>
      <c r="G62" s="12" t="s">
        <v>364</v>
      </c>
      <c r="H62" s="12" t="s">
        <v>406</v>
      </c>
      <c r="I62" s="12" t="s">
        <v>293</v>
      </c>
      <c r="J62" s="12" t="s">
        <v>293</v>
      </c>
      <c r="K62" s="29"/>
    </row>
    <row r="63" s="1" customFormat="1" ht="49" customHeight="1" spans="1:11">
      <c r="A63" s="8">
        <v>28</v>
      </c>
      <c r="B63" s="23" t="s">
        <v>7</v>
      </c>
      <c r="C63" s="24" t="s">
        <v>299</v>
      </c>
      <c r="D63" s="24">
        <v>150.75</v>
      </c>
      <c r="E63" s="24">
        <v>150.75</v>
      </c>
      <c r="F63" s="12" t="s">
        <v>407</v>
      </c>
      <c r="G63" s="12" t="s">
        <v>364</v>
      </c>
      <c r="H63" s="12" t="s">
        <v>407</v>
      </c>
      <c r="I63" s="12" t="s">
        <v>293</v>
      </c>
      <c r="J63" s="12" t="s">
        <v>293</v>
      </c>
      <c r="K63" s="29"/>
    </row>
    <row r="64" s="1" customFormat="1" ht="49" customHeight="1" spans="1:11">
      <c r="A64" s="8">
        <v>29</v>
      </c>
      <c r="B64" s="23" t="s">
        <v>7</v>
      </c>
      <c r="C64" s="24" t="s">
        <v>302</v>
      </c>
      <c r="D64" s="24">
        <v>262.72</v>
      </c>
      <c r="E64" s="24">
        <v>262.72</v>
      </c>
      <c r="F64" s="12" t="s">
        <v>380</v>
      </c>
      <c r="G64" s="12" t="s">
        <v>364</v>
      </c>
      <c r="H64" s="12" t="s">
        <v>380</v>
      </c>
      <c r="I64" s="12" t="s">
        <v>293</v>
      </c>
      <c r="J64" s="12" t="s">
        <v>293</v>
      </c>
      <c r="K64" s="29"/>
    </row>
    <row r="65" s="1" customFormat="1" ht="49" customHeight="1" spans="1:11">
      <c r="A65" s="8">
        <v>30</v>
      </c>
      <c r="B65" s="23" t="s">
        <v>7</v>
      </c>
      <c r="C65" s="24" t="s">
        <v>305</v>
      </c>
      <c r="D65" s="24">
        <v>350</v>
      </c>
      <c r="E65" s="24">
        <v>350</v>
      </c>
      <c r="F65" s="12" t="s">
        <v>387</v>
      </c>
      <c r="G65" s="12" t="s">
        <v>364</v>
      </c>
      <c r="H65" s="12" t="s">
        <v>387</v>
      </c>
      <c r="I65" s="12" t="s">
        <v>293</v>
      </c>
      <c r="J65" s="12" t="s">
        <v>293</v>
      </c>
      <c r="K65" s="29"/>
    </row>
  </sheetData>
  <mergeCells count="3">
    <mergeCell ref="A2:J2"/>
    <mergeCell ref="A4:C4"/>
    <mergeCell ref="A35:C35"/>
  </mergeCells>
  <printOptions horizontalCentered="1"/>
  <pageMargins left="0.700694444444445" right="0.700694444444445" top="0.751388888888889" bottom="0.751388888888889" header="0.297916666666667" footer="0.297916666666667"/>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资金来源表</vt:lpstr>
      <vt:lpstr>项目投入明细</vt:lpstr>
      <vt:lpstr>2021年示范县统计</vt:lpstr>
      <vt:lpstr>资产管理统计表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子非鱼</cp:lastModifiedBy>
  <dcterms:created xsi:type="dcterms:W3CDTF">2006-09-16T00:00:00Z</dcterms:created>
  <dcterms:modified xsi:type="dcterms:W3CDTF">2021-12-23T03:52:17Z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B1687344090E4DE8A6C3871A0B8A78FF</vt:lpwstr>
  </property>
</Properties>
</file>